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50" windowHeight="4350" tabRatio="961" activeTab="0"/>
  </bookViews>
  <sheets>
    <sheet name="Справочники" sheetId="1" r:id="rId1"/>
    <sheet name="Актив" sheetId="2" r:id="rId2"/>
    <sheet name="Пассив" sheetId="3" r:id="rId3"/>
    <sheet name="TEHSHEET" sheetId="4" state="veryHidden" r:id="rId4"/>
  </sheets>
  <externalReferences>
    <externalReference r:id="rId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#REF!</definedName>
    <definedName name="LIST_ORG_MR">#REF!</definedName>
    <definedName name="mo">'Справочники'!#REF!</definedName>
    <definedName name="MO_LIST1">#REF!</definedName>
    <definedName name="MO_LIST2">#REF!</definedName>
    <definedName name="MONEY">'TEHSHEET'!$K$1:$K$2</definedName>
    <definedName name="MONTHS">'TEHSHEET'!$G$1:$G$12</definedName>
    <definedName name="MONTHS1">'TEHSHEET'!$L$1:$L$12</definedName>
    <definedName name="mr">'Справочники'!#REF!</definedName>
    <definedName name="MUNOBR">'TEHSHEET'!$A$1:$A$999</definedName>
    <definedName name="MUNRAION">'TEHSHEET'!$A$2:$A$46</definedName>
    <definedName name="OKTMO">'TEHSHEET'!$C$1:$C$999</definedName>
    <definedName name="oktmo_n">'Справочники'!#REF!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SCOPE_DATA1">'Актив'!$H$13:$I$39</definedName>
    <definedName name="SCOPE_DATA2">'Пассив'!$I$14:$L$51</definedName>
    <definedName name="STATUS_SH">#REF!</definedName>
    <definedName name="T2_DiapProt">P1_T2_DiapProt,P2_T2_DiapProt</definedName>
    <definedName name="YEARS">'TEHSHEET'!$I$1:$I$20</definedName>
    <definedName name="YES_NO">'TEHSHEET'!$J$1:$J$2</definedName>
    <definedName name="БазовыйПериод">#REF!</definedName>
    <definedName name="вапв">P1_T2.1?Protection</definedName>
    <definedName name="з">#N/A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<sst xmlns="http://schemas.openxmlformats.org/spreadsheetml/2006/main" count="477" uniqueCount="398">
  <si>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</si>
  <si>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</si>
  <si>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</si>
  <si>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</si>
  <si>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</si>
  <si>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</si>
  <si>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</si>
  <si>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</si>
  <si>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</si>
  <si>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</si>
  <si>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</si>
  <si>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</si>
  <si>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</si>
  <si>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</si>
  <si>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</si>
  <si>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</si>
  <si>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</si>
  <si>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</si>
  <si>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</si>
  <si>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</si>
  <si>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</si>
  <si>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</si>
  <si>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</si>
  <si>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</si>
  <si>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</si>
  <si>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</si>
  <si>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</si>
  <si>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</si>
  <si>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</si>
  <si>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</si>
  <si>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</si>
  <si>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</si>
  <si>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</si>
  <si>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</si>
  <si>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</si>
  <si>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</si>
  <si>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</si>
  <si>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</si>
  <si>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</si>
  <si>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</si>
  <si>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</si>
  <si>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</si>
  <si>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</si>
  <si>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</si>
  <si>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</si>
  <si>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</si>
  <si>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</si>
  <si>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</si>
  <si>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</si>
  <si>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</si>
  <si>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</si>
  <si>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</si>
  <si>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</si>
  <si>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</si>
  <si>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</si>
  <si>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</si>
  <si>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</si>
  <si>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</si>
  <si>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</si>
  <si>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</si>
  <si>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</si>
  <si>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</si>
  <si>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</si>
  <si>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</si>
  <si>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</si>
  <si>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</si>
  <si>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</si>
  <si>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</si>
  <si>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</si>
  <si>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</si>
  <si>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</si>
  <si>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</si>
  <si>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</si>
  <si>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</si>
  <si>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</si>
  <si>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</si>
  <si>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</si>
  <si>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</si>
  <si>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</si>
  <si>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</si>
  <si>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</si>
  <si>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</si>
  <si>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</si>
  <si>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</si>
  <si>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</si>
  <si>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</si>
  <si>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</si>
  <si>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</si>
  <si>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</si>
  <si>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</si>
  <si>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</si>
  <si>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</si>
  <si>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</si>
  <si>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</si>
  <si>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</si>
  <si>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</si>
  <si>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</si>
  <si>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</si>
  <si>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</si>
  <si>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</si>
  <si>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</si>
  <si>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</si>
  <si>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</si>
  <si>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</si>
  <si>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</si>
  <si>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</si>
  <si>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</si>
  <si>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</si>
  <si>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</si>
  <si>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</si>
  <si>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</si>
  <si>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</si>
  <si>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</si>
  <si>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</si>
  <si>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</si>
  <si>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</si>
  <si>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</si>
  <si>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</si>
  <si>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</si>
  <si>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</si>
  <si>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</si>
  <si>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</si>
  <si>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</si>
  <si>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</si>
  <si>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</si>
  <si>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</si>
  <si>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</si>
  <si>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</si>
  <si>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</si>
  <si>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</si>
  <si>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</si>
  <si>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</si>
  <si>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</si>
  <si>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</si>
  <si>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</si>
  <si>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</si>
  <si>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</si>
  <si>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</si>
  <si>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</si>
  <si>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</si>
  <si>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</si>
  <si>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</si>
  <si>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</si>
  <si>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</si>
  <si>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</si>
  <si>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</si>
  <si>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</si>
  <si>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</si>
  <si>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</si>
  <si>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</si>
  <si>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</si>
  <si>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</si>
  <si>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</si>
  <si>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</si>
  <si>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</si>
  <si>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</si>
  <si>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</si>
  <si>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</si>
  <si>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</si>
  <si>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</si>
  <si>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</si>
  <si>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</si>
  <si>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</si>
  <si>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</si>
  <si>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</si>
  <si>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</si>
  <si>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</si>
  <si>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</si>
  <si>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</si>
  <si>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</si>
  <si>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</si>
  <si>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</si>
  <si>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</si>
  <si>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</si>
  <si>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</si>
  <si>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</si>
  <si>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</si>
  <si>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</si>
  <si>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</si>
  <si>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</si>
  <si>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</si>
  <si>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</si>
  <si>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>город Набережные Челны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</si>
  <si>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</si>
  <si>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</si>
  <si>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</si>
  <si>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</si>
  <si>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</si>
  <si>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</si>
  <si>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</si>
  <si>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</si>
  <si>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</si>
  <si>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</si>
  <si>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</si>
  <si>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</si>
  <si>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</si>
  <si>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</si>
  <si>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</si>
  <si>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</si>
  <si>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</si>
  <si>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</si>
  <si>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</si>
  <si>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</si>
  <si>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</si>
  <si>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</si>
  <si>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</si>
  <si>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L9</t>
  </si>
  <si>
    <t>L10</t>
  </si>
  <si>
    <t>L11</t>
  </si>
  <si>
    <t>L12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</si>
  <si>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</si>
  <si>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</si>
  <si>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</si>
  <si>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</si>
  <si>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</si>
  <si>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</si>
  <si>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</si>
  <si>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</si>
  <si>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</si>
  <si>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</si>
  <si>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</si>
  <si>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</si>
  <si>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</si>
  <si>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</si>
  <si>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</si>
  <si>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</si>
  <si>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</si>
  <si>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</si>
  <si>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</si>
  <si>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</si>
  <si>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L4.1</t>
  </si>
  <si>
    <t>Признак филиала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</si>
  <si>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</si>
  <si>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</si>
  <si>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</si>
  <si>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</si>
  <si>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</si>
  <si>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</si>
  <si>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</si>
  <si>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</si>
  <si>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</si>
  <si>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</si>
  <si>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</si>
  <si>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</si>
  <si>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</si>
  <si>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</si>
  <si>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</si>
  <si>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</si>
  <si>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</si>
  <si>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</si>
  <si>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</si>
  <si>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</si>
  <si>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</si>
  <si>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</si>
  <si>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</si>
  <si>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</si>
  <si>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</si>
  <si>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</si>
  <si>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</si>
  <si>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</si>
  <si>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</si>
  <si>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</si>
  <si>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</si>
  <si>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</si>
  <si>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</si>
  <si>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</si>
  <si>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</si>
  <si>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</si>
  <si>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</si>
  <si>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</si>
  <si>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</si>
  <si>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</si>
  <si>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</si>
  <si>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</si>
  <si>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</si>
  <si>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</si>
  <si>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</si>
  <si>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</si>
  <si>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</si>
  <si>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</si>
  <si>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</si>
  <si>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</si>
  <si>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</si>
  <si>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</si>
  <si>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</si>
  <si>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</si>
  <si>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</si>
  <si>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</si>
  <si>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</si>
  <si>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</si>
  <si>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</si>
  <si>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</si>
  <si>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</si>
  <si>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</si>
  <si>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</si>
  <si>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</si>
  <si>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</si>
  <si>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</si>
  <si>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</si>
  <si>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</si>
  <si>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</si>
  <si>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</si>
  <si>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</si>
  <si>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</si>
  <si>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>5</t>
  </si>
  <si>
    <t>5.1</t>
  </si>
  <si>
    <t xml:space="preserve">Арендованные основные средства,  в том числе:  </t>
  </si>
  <si>
    <t>по лизингу</t>
  </si>
  <si>
    <t>5.2</t>
  </si>
  <si>
    <t>5.1.1</t>
  </si>
  <si>
    <t>5.3</t>
  </si>
  <si>
    <t>5.4</t>
  </si>
  <si>
    <t>5.5</t>
  </si>
  <si>
    <t>5.6</t>
  </si>
  <si>
    <t>5.7</t>
  </si>
  <si>
    <t>5.8</t>
  </si>
  <si>
    <t>5.9</t>
  </si>
  <si>
    <t>Пассив</t>
  </si>
  <si>
    <t>(9 цифр)</t>
  </si>
  <si>
    <t>КПП</t>
  </si>
  <si>
    <t>Код причины постановки на учет: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</si>
  <si>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</si>
  <si>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</si>
  <si>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</si>
  <si>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</si>
  <si>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</si>
  <si>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</si>
  <si>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</si>
  <si>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</si>
  <si>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</si>
  <si>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</si>
  <si>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</si>
  <si>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</si>
  <si>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</si>
  <si>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</si>
  <si>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</si>
  <si>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</si>
  <si>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</si>
  <si>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</si>
  <si>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</si>
  <si>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</si>
  <si>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</si>
  <si>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</si>
  <si>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</si>
  <si>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</si>
  <si>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</si>
  <si>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</si>
  <si>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</si>
  <si>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</si>
  <si>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</si>
  <si>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</si>
  <si>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</si>
  <si>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</si>
  <si>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</si>
  <si>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</si>
  <si>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</si>
  <si>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</si>
  <si>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</si>
  <si>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</si>
  <si>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</si>
  <si>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</si>
  <si>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</si>
  <si>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</si>
  <si>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</si>
  <si>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</si>
  <si>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</si>
  <si>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</si>
  <si>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</si>
  <si>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</si>
  <si>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</si>
  <si>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</si>
  <si>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</si>
  <si>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</si>
  <si>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</si>
  <si>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</si>
  <si>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</si>
  <si>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</si>
  <si>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</si>
  <si>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</si>
  <si>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</si>
  <si>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</si>
  <si>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</si>
  <si>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</si>
  <si>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Рыбно-Слободский муниципальный район</t>
  </si>
  <si>
    <t>Сабинский муниципальный район</t>
  </si>
  <si>
    <t>МУП "Водоканал"</t>
  </si>
  <si>
    <t>Распределение воды</t>
  </si>
  <si>
    <t xml:space="preserve">муниципальная </t>
  </si>
  <si>
    <t>162600 Россия, Вологодская область, г. Череповец, пр. Луначарского,26</t>
  </si>
  <si>
    <t>peo@wodoswet.ru</t>
  </si>
  <si>
    <t>Гусева Лидия Владимировна</t>
  </si>
  <si>
    <t>Ильин Сергей Нарциссович</t>
  </si>
  <si>
    <t>3263541</t>
  </si>
  <si>
    <t>3528000967</t>
  </si>
  <si>
    <t>41.00.2</t>
  </si>
  <si>
    <t>42</t>
  </si>
  <si>
    <t>14</t>
  </si>
  <si>
    <t>353950001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</si>
</sst>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Arial Cyr"/>
      <family val="0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6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6" fontId="4" fillId="0" borderId="1">
      <alignment/>
      <protection locked="0"/>
    </xf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1" fillId="0" borderId="9" applyNumberFormat="0" applyFill="0" applyAlignment="0" applyProtection="0"/>
    <xf numFmtId="0" fontId="32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7" fillId="0" borderId="13" applyNumberFormat="0" applyFill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9" fillId="4" borderId="0" applyNumberFormat="0" applyBorder="0" applyAlignment="0" applyProtection="0"/>
  </cellStyleXfs>
  <cellXfs count="230">
    <xf numFmtId="49" fontId="0" fillId="0" borderId="0" xfId="0" applyAlignment="1">
      <alignment vertical="top"/>
    </xf>
    <xf numFmtId="0" fontId="21" fillId="0" borderId="0" xfId="79" applyFont="1" applyProtection="1">
      <alignment/>
      <protection/>
    </xf>
    <xf numFmtId="3" fontId="21" fillId="0" borderId="0" xfId="79" applyNumberFormat="1" applyFont="1" applyProtection="1">
      <alignment/>
      <protection/>
    </xf>
    <xf numFmtId="0" fontId="22" fillId="0" borderId="0" xfId="79" applyFont="1" applyProtection="1">
      <alignment/>
      <protection/>
    </xf>
    <xf numFmtId="49" fontId="40" fillId="0" borderId="0" xfId="0" applyFont="1" applyFill="1" applyBorder="1" applyAlignment="1">
      <alignment horizontal="right" vertical="center" wrapText="1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14" fontId="42" fillId="24" borderId="15" xfId="75" applyNumberFormat="1" applyFont="1" applyFill="1" applyBorder="1" applyAlignment="1" applyProtection="1">
      <alignment horizontal="left" wrapText="1"/>
      <protection/>
    </xf>
    <xf numFmtId="0" fontId="0" fillId="24" borderId="0" xfId="75" applyFont="1" applyFill="1" applyBorder="1" applyAlignment="1" applyProtection="1">
      <alignment wrapText="1"/>
      <protection/>
    </xf>
    <xf numFmtId="0" fontId="15" fillId="24" borderId="0" xfId="75" applyFont="1" applyFill="1" applyBorder="1" applyAlignment="1" applyProtection="1">
      <alignment horizontal="center" vertical="center" wrapText="1"/>
      <protection/>
    </xf>
    <xf numFmtId="0" fontId="0" fillId="0" borderId="16" xfId="75" applyFont="1" applyBorder="1" applyAlignment="1" applyProtection="1">
      <alignment vertical="top" wrapText="1"/>
      <protection/>
    </xf>
    <xf numFmtId="0" fontId="15" fillId="24" borderId="17" xfId="75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top" wrapText="1"/>
      <protection/>
    </xf>
    <xf numFmtId="0" fontId="0" fillId="0" borderId="0" xfId="75" applyFont="1" applyAlignment="1" applyProtection="1">
      <alignment vertical="top" wrapText="1"/>
      <protection/>
    </xf>
    <xf numFmtId="0" fontId="0" fillId="0" borderId="0" xfId="75" applyFont="1" applyAlignment="1" applyProtection="1">
      <alignment wrapText="1"/>
      <protection/>
    </xf>
    <xf numFmtId="0" fontId="42" fillId="24" borderId="15" xfId="75" applyFont="1" applyFill="1" applyBorder="1" applyAlignment="1" applyProtection="1">
      <alignment wrapText="1"/>
      <protection/>
    </xf>
    <xf numFmtId="0" fontId="15" fillId="24" borderId="18" xfId="75" applyFont="1" applyFill="1" applyBorder="1" applyAlignment="1" applyProtection="1">
      <alignment horizontal="center" vertical="center" wrapText="1"/>
      <protection/>
    </xf>
    <xf numFmtId="0" fontId="15" fillId="25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20" xfId="75" applyFont="1" applyFill="1" applyBorder="1" applyAlignment="1" applyProtection="1">
      <alignment horizontal="left" vertical="center" wrapText="1"/>
      <protection/>
    </xf>
    <xf numFmtId="0" fontId="0" fillId="0" borderId="0" xfId="75" applyFont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5" xfId="75" applyFont="1" applyFill="1" applyBorder="1" applyAlignment="1" applyProtection="1">
      <alignment wrapText="1"/>
      <protection/>
    </xf>
    <xf numFmtId="0" fontId="0" fillId="24" borderId="21" xfId="75" applyFont="1" applyFill="1" applyBorder="1" applyAlignment="1" applyProtection="1">
      <alignment horizontal="center" wrapText="1"/>
      <protection/>
    </xf>
    <xf numFmtId="0" fontId="0" fillId="0" borderId="0" xfId="75" applyFont="1" applyFill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4" borderId="22" xfId="75" applyFont="1" applyFill="1" applyBorder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24" borderId="0" xfId="75" applyFont="1" applyFill="1" applyBorder="1" applyAlignment="1" applyProtection="1">
      <alignment wrapText="1"/>
      <protection/>
    </xf>
    <xf numFmtId="49" fontId="0" fillId="24" borderId="15" xfId="78" applyNumberFormat="1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Alignment="1" applyProtection="1">
      <alignment wrapText="1"/>
      <protection/>
    </xf>
    <xf numFmtId="0" fontId="0" fillId="24" borderId="24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1" xfId="75" applyFont="1" applyFill="1" applyBorder="1" applyAlignment="1" applyProtection="1">
      <alignment vertical="center" wrapText="1"/>
      <protection/>
    </xf>
    <xf numFmtId="0" fontId="0" fillId="24" borderId="0" xfId="75" applyFont="1" applyFill="1" applyBorder="1" applyAlignment="1" applyProtection="1">
      <alignment horizontal="right" vertical="center" wrapText="1"/>
      <protection/>
    </xf>
    <xf numFmtId="0" fontId="0" fillId="24" borderId="25" xfId="7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4" borderId="26" xfId="75" applyFont="1" applyFill="1" applyBorder="1" applyAlignment="1" applyProtection="1">
      <alignment horizontal="center" vertical="center" wrapText="1"/>
      <protection/>
    </xf>
    <xf numFmtId="0" fontId="15" fillId="25" borderId="26" xfId="75" applyFont="1" applyFill="1" applyBorder="1" applyAlignment="1" applyProtection="1">
      <alignment horizontal="center" vertical="center" wrapText="1"/>
      <protection locked="0"/>
    </xf>
    <xf numFmtId="0" fontId="0" fillId="4" borderId="8" xfId="76" applyFont="1" applyFill="1" applyBorder="1" applyAlignment="1">
      <alignment horizontal="center"/>
      <protection/>
    </xf>
    <xf numFmtId="0" fontId="0" fillId="0" borderId="8" xfId="77" applyFont="1" applyBorder="1" applyAlignment="1">
      <alignment horizontal="left"/>
      <protection/>
    </xf>
    <xf numFmtId="0" fontId="42" fillId="0" borderId="0" xfId="75" applyNumberFormat="1" applyFont="1" applyProtection="1">
      <alignment/>
      <protection/>
    </xf>
    <xf numFmtId="0" fontId="0" fillId="0" borderId="0" xfId="75" applyFont="1" applyProtection="1">
      <alignment/>
      <protection/>
    </xf>
    <xf numFmtId="49" fontId="42" fillId="0" borderId="0" xfId="75" applyNumberFormat="1" applyFont="1" applyProtection="1">
      <alignment/>
      <protection/>
    </xf>
    <xf numFmtId="0" fontId="0" fillId="24" borderId="16" xfId="75" applyFont="1" applyFill="1" applyBorder="1" applyProtection="1">
      <alignment/>
      <protection/>
    </xf>
    <xf numFmtId="0" fontId="0" fillId="24" borderId="17" xfId="75" applyFont="1" applyFill="1" applyBorder="1" applyProtection="1">
      <alignment/>
      <protection/>
    </xf>
    <xf numFmtId="0" fontId="0" fillId="24" borderId="27" xfId="75" applyFont="1" applyFill="1" applyBorder="1" applyProtection="1">
      <alignment/>
      <protection/>
    </xf>
    <xf numFmtId="0" fontId="0" fillId="24" borderId="15" xfId="75" applyFont="1" applyFill="1" applyBorder="1" applyProtection="1">
      <alignment/>
      <protection/>
    </xf>
    <xf numFmtId="0" fontId="0" fillId="24" borderId="11" xfId="75" applyFont="1" applyFill="1" applyBorder="1" applyProtection="1">
      <alignment/>
      <protection/>
    </xf>
    <xf numFmtId="0" fontId="42" fillId="0" borderId="0" xfId="75" applyNumberFormat="1" applyFont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49" fontId="0" fillId="0" borderId="0" xfId="75" applyNumberFormat="1" applyFont="1" applyFill="1" applyProtection="1">
      <alignment/>
      <protection/>
    </xf>
    <xf numFmtId="49" fontId="15" fillId="24" borderId="28" xfId="75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Protection="1">
      <alignment/>
      <protection/>
    </xf>
    <xf numFmtId="0" fontId="0" fillId="24" borderId="24" xfId="75" applyFont="1" applyFill="1" applyBorder="1" applyProtection="1">
      <alignment/>
      <protection/>
    </xf>
    <xf numFmtId="0" fontId="0" fillId="24" borderId="29" xfId="75" applyFont="1" applyFill="1" applyBorder="1" applyProtection="1">
      <alignment/>
      <protection/>
    </xf>
    <xf numFmtId="0" fontId="42" fillId="0" borderId="0" xfId="75" applyNumberFormat="1" applyFont="1" applyFill="1" applyProtection="1">
      <alignment/>
      <protection/>
    </xf>
    <xf numFmtId="49" fontId="0" fillId="24" borderId="30" xfId="75" applyNumberFormat="1" applyFont="1" applyFill="1" applyBorder="1" applyAlignment="1" applyProtection="1">
      <alignment horizontal="left" vertical="center" indent="1"/>
      <protection/>
    </xf>
    <xf numFmtId="49" fontId="0" fillId="24" borderId="31" xfId="75" applyNumberFormat="1" applyFont="1" applyFill="1" applyBorder="1" applyAlignment="1" applyProtection="1">
      <alignment horizontal="left" vertical="center" indent="1"/>
      <protection/>
    </xf>
    <xf numFmtId="0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5" applyFont="1" applyFill="1" applyBorder="1" applyProtection="1">
      <alignment/>
      <protection/>
    </xf>
    <xf numFmtId="0" fontId="15" fillId="24" borderId="18" xfId="75" applyFont="1" applyFill="1" applyBorder="1" applyAlignment="1" applyProtection="1">
      <alignment horizontal="center" vertical="center"/>
      <protection/>
    </xf>
    <xf numFmtId="0" fontId="42" fillId="0" borderId="0" xfId="75" applyNumberFormat="1" applyFont="1" applyFill="1" applyBorder="1" applyProtection="1">
      <alignment/>
      <protection/>
    </xf>
    <xf numFmtId="49" fontId="42" fillId="0" borderId="0" xfId="75" applyNumberFormat="1" applyFont="1" applyFill="1" applyBorder="1" applyProtection="1">
      <alignment/>
      <protection/>
    </xf>
    <xf numFmtId="0" fontId="0" fillId="24" borderId="0" xfId="75" applyFont="1" applyFill="1" applyBorder="1" applyAlignment="1" applyProtection="1">
      <alignment horizontal="right"/>
      <protection/>
    </xf>
    <xf numFmtId="49" fontId="15" fillId="24" borderId="19" xfId="75" applyNumberFormat="1" applyFont="1" applyFill="1" applyBorder="1" applyAlignment="1" applyProtection="1">
      <alignment horizontal="center" vertical="center" wrapText="1"/>
      <protection/>
    </xf>
    <xf numFmtId="49" fontId="15" fillId="24" borderId="20" xfId="75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42" fillId="0" borderId="0" xfId="75" applyNumberFormat="1" applyFont="1" applyFill="1" applyBorder="1" applyAlignment="1" applyProtection="1">
      <alignment vertical="center" wrapText="1"/>
      <protection/>
    </xf>
    <xf numFmtId="0" fontId="42" fillId="0" borderId="0" xfId="75" applyNumberFormat="1" applyFont="1" applyFill="1" applyBorder="1" applyAlignment="1" applyProtection="1">
      <alignment vertical="center"/>
      <protection/>
    </xf>
    <xf numFmtId="0" fontId="42" fillId="0" borderId="0" xfId="75" applyNumberFormat="1" applyFont="1" applyFill="1" applyBorder="1" applyAlignment="1" applyProtection="1">
      <alignment horizontal="left" vertical="center"/>
      <protection/>
    </xf>
    <xf numFmtId="49" fontId="0" fillId="24" borderId="14" xfId="75" applyNumberFormat="1" applyFont="1" applyFill="1" applyBorder="1" applyAlignment="1" applyProtection="1">
      <alignment horizontal="left" vertical="center" indent="1"/>
      <protection/>
    </xf>
    <xf numFmtId="49" fontId="0" fillId="24" borderId="21" xfId="75" applyNumberFormat="1" applyFont="1" applyFill="1" applyBorder="1" applyAlignment="1" applyProtection="1">
      <alignment horizontal="left" vertical="center" indent="1"/>
      <protection/>
    </xf>
    <xf numFmtId="49" fontId="15" fillId="24" borderId="33" xfId="75" applyNumberFormat="1" applyFont="1" applyFill="1" applyBorder="1" applyAlignment="1" applyProtection="1">
      <alignment horizontal="center" vertical="center" wrapText="1"/>
      <protection/>
    </xf>
    <xf numFmtId="0" fontId="45" fillId="24" borderId="21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vertical="center" wrapText="1"/>
      <protection/>
    </xf>
    <xf numFmtId="49" fontId="15" fillId="24" borderId="35" xfId="75" applyNumberFormat="1" applyFont="1" applyFill="1" applyBorder="1" applyAlignment="1" applyProtection="1">
      <alignment vertical="center" wrapText="1"/>
      <protection/>
    </xf>
    <xf numFmtId="49" fontId="0" fillId="24" borderId="36" xfId="75" applyNumberFormat="1" applyFont="1" applyFill="1" applyBorder="1" applyAlignment="1" applyProtection="1">
      <alignment horizontal="left" vertical="center" indent="1"/>
      <protection/>
    </xf>
    <xf numFmtId="49" fontId="15" fillId="24" borderId="37" xfId="75" applyNumberFormat="1" applyFont="1" applyFill="1" applyBorder="1" applyAlignment="1" applyProtection="1">
      <alignment horizontal="center" vertical="center" wrapText="1"/>
      <protection/>
    </xf>
    <xf numFmtId="0" fontId="15" fillId="4" borderId="37" xfId="75" applyNumberFormat="1" applyFont="1" applyFill="1" applyBorder="1" applyAlignment="1" applyProtection="1">
      <alignment horizontal="right" vertical="center" wrapText="1"/>
      <protection/>
    </xf>
    <xf numFmtId="0" fontId="15" fillId="4" borderId="38" xfId="75" applyNumberFormat="1" applyFont="1" applyFill="1" applyBorder="1" applyAlignment="1" applyProtection="1">
      <alignment horizontal="right" vertical="center" wrapText="1"/>
      <protection/>
    </xf>
    <xf numFmtId="0" fontId="15" fillId="24" borderId="34" xfId="75" applyNumberFormat="1" applyFont="1" applyFill="1" applyBorder="1" applyAlignment="1" applyProtection="1">
      <alignment vertical="center" wrapText="1"/>
      <protection/>
    </xf>
    <xf numFmtId="0" fontId="15" fillId="24" borderId="35" xfId="75" applyNumberFormat="1" applyFont="1" applyFill="1" applyBorder="1" applyAlignment="1" applyProtection="1">
      <alignment vertical="center" wrapText="1"/>
      <protection/>
    </xf>
    <xf numFmtId="1" fontId="15" fillId="24" borderId="35" xfId="75" applyNumberFormat="1" applyFont="1" applyFill="1" applyBorder="1" applyAlignment="1" applyProtection="1">
      <alignment vertical="center"/>
      <protection/>
    </xf>
    <xf numFmtId="1" fontId="15" fillId="24" borderId="34" xfId="75" applyNumberFormat="1" applyFont="1" applyFill="1" applyBorder="1" applyAlignment="1" applyProtection="1">
      <alignment vertical="center"/>
      <protection/>
    </xf>
    <xf numFmtId="49" fontId="15" fillId="24" borderId="35" xfId="75" applyNumberFormat="1" applyFont="1" applyFill="1" applyBorder="1" applyAlignment="1" applyProtection="1">
      <alignment vertical="center"/>
      <protection/>
    </xf>
    <xf numFmtId="49" fontId="15" fillId="24" borderId="34" xfId="75" applyNumberFormat="1" applyFont="1" applyFill="1" applyBorder="1" applyAlignment="1" applyProtection="1">
      <alignment vertical="center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3"/>
      <protection/>
    </xf>
    <xf numFmtId="49" fontId="0" fillId="24" borderId="28" xfId="75" applyNumberFormat="1" applyFont="1" applyFill="1" applyBorder="1" applyAlignment="1" applyProtection="1">
      <alignment horizontal="left" vertical="center" wrapText="1" indent="1"/>
      <protection/>
    </xf>
    <xf numFmtId="0" fontId="43" fillId="24" borderId="0" xfId="75" applyFont="1" applyFill="1" applyBorder="1" applyAlignment="1" applyProtection="1">
      <alignment horizontal="right"/>
      <protection/>
    </xf>
    <xf numFmtId="0" fontId="15" fillId="4" borderId="28" xfId="75" applyNumberFormat="1" applyFont="1" applyFill="1" applyBorder="1" applyAlignment="1" applyProtection="1">
      <alignment horizontal="right" vertical="center" wrapText="1"/>
      <protection/>
    </xf>
    <xf numFmtId="0" fontId="15" fillId="4" borderId="39" xfId="75" applyNumberFormat="1" applyFont="1" applyFill="1" applyBorder="1" applyAlignment="1" applyProtection="1">
      <alignment horizontal="right" vertical="center" wrapText="1"/>
      <protection/>
    </xf>
    <xf numFmtId="49" fontId="45" fillId="24" borderId="33" xfId="75" applyNumberFormat="1" applyFont="1" applyFill="1" applyBorder="1" applyAlignment="1" applyProtection="1">
      <alignment horizontal="center" vertical="center" wrapText="1"/>
      <protection/>
    </xf>
    <xf numFmtId="49" fontId="45" fillId="24" borderId="40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49" fontId="15" fillId="24" borderId="35" xfId="75" applyNumberFormat="1" applyFont="1" applyFill="1" applyBorder="1" applyAlignment="1" applyProtection="1">
      <alignment horizontal="left" vertical="center" wrapText="1"/>
      <protection/>
    </xf>
    <xf numFmtId="49" fontId="0" fillId="0" borderId="8" xfId="75" applyNumberFormat="1" applyFont="1" applyFill="1" applyBorder="1" applyAlignment="1" applyProtection="1">
      <alignment horizontal="left" vertical="center" wrapText="1" indent="1"/>
      <protection/>
    </xf>
    <xf numFmtId="1" fontId="15" fillId="24" borderId="41" xfId="75" applyNumberFormat="1" applyFont="1" applyFill="1" applyBorder="1" applyAlignment="1" applyProtection="1">
      <alignment horizontal="right" vertical="center"/>
      <protection/>
    </xf>
    <xf numFmtId="1" fontId="15" fillId="24" borderId="42" xfId="75" applyNumberFormat="1" applyFont="1" applyFill="1" applyBorder="1" applyAlignment="1" applyProtection="1">
      <alignment horizontal="right" vertical="center"/>
      <protection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15" fillId="4" borderId="42" xfId="75" applyNumberFormat="1" applyFont="1" applyFill="1" applyBorder="1" applyAlignment="1" applyProtection="1">
      <alignment horizontal="right" vertical="center"/>
      <protection/>
    </xf>
    <xf numFmtId="1" fontId="15" fillId="24" borderId="0" xfId="75" applyNumberFormat="1" applyFont="1" applyFill="1" applyBorder="1" applyAlignment="1" applyProtection="1">
      <alignment horizontal="right" vertical="center"/>
      <protection/>
    </xf>
    <xf numFmtId="1" fontId="15" fillId="24" borderId="15" xfId="75" applyNumberFormat="1" applyFont="1" applyFill="1" applyBorder="1" applyAlignment="1" applyProtection="1">
      <alignment horizontal="right" vertical="center"/>
      <protection/>
    </xf>
    <xf numFmtId="1" fontId="15" fillId="24" borderId="44" xfId="75" applyNumberFormat="1" applyFont="1" applyFill="1" applyBorder="1" applyAlignment="1" applyProtection="1">
      <alignment horizontal="right" vertical="center"/>
      <protection/>
    </xf>
    <xf numFmtId="1" fontId="15" fillId="24" borderId="45" xfId="75" applyNumberFormat="1" applyFont="1" applyFill="1" applyBorder="1" applyAlignment="1" applyProtection="1">
      <alignment horizontal="right" vertical="center"/>
      <protection/>
    </xf>
    <xf numFmtId="1" fontId="15" fillId="4" borderId="46" xfId="75" applyNumberFormat="1" applyFont="1" applyFill="1" applyBorder="1" applyAlignment="1" applyProtection="1">
      <alignment horizontal="right" vertical="center"/>
      <protection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1" fontId="15" fillId="4" borderId="17" xfId="75" applyNumberFormat="1" applyFont="1" applyFill="1" applyBorder="1" applyAlignment="1" applyProtection="1">
      <alignment horizontal="right" vertical="center"/>
      <protection/>
    </xf>
    <xf numFmtId="1" fontId="15" fillId="4" borderId="47" xfId="75" applyNumberFormat="1" applyFont="1" applyFill="1" applyBorder="1" applyAlignment="1" applyProtection="1">
      <alignment horizontal="right" vertical="center"/>
      <protection/>
    </xf>
    <xf numFmtId="1" fontId="15" fillId="24" borderId="48" xfId="75" applyNumberFormat="1" applyFont="1" applyFill="1" applyBorder="1" applyAlignment="1" applyProtection="1">
      <alignment horizontal="right" vertical="center"/>
      <protection/>
    </xf>
    <xf numFmtId="206" fontId="0" fillId="24" borderId="27" xfId="55" applyFont="1" applyFill="1" applyBorder="1" applyAlignment="1" applyProtection="1">
      <alignment vertical="top" wrapText="1"/>
      <protection/>
    </xf>
    <xf numFmtId="0" fontId="0" fillId="24" borderId="22" xfId="75" applyFont="1" applyFill="1" applyBorder="1" applyAlignment="1" applyProtection="1">
      <alignment vertical="top" wrapText="1"/>
      <protection/>
    </xf>
    <xf numFmtId="0" fontId="0" fillId="24" borderId="0" xfId="75" applyFont="1" applyFill="1" applyBorder="1" applyAlignment="1" applyProtection="1">
      <alignment vertical="center" wrapText="1"/>
      <protection/>
    </xf>
    <xf numFmtId="0" fontId="0" fillId="24" borderId="22" xfId="75" applyFont="1" applyFill="1" applyBorder="1" applyAlignment="1" applyProtection="1">
      <alignment horizontal="center" vertical="center" wrapText="1"/>
      <protection/>
    </xf>
    <xf numFmtId="0" fontId="47" fillId="0" borderId="0" xfId="75" applyFont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4" borderId="28" xfId="75" applyNumberFormat="1" applyFont="1" applyFill="1" applyBorder="1" applyAlignment="1" applyProtection="1">
      <alignment horizontal="center" vertical="center" wrapText="1"/>
      <protection/>
    </xf>
    <xf numFmtId="49" fontId="0" fillId="24" borderId="37" xfId="75" applyNumberFormat="1" applyFont="1" applyFill="1" applyBorder="1" applyAlignment="1" applyProtection="1">
      <alignment horizontal="center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43" xfId="75" applyNumberFormat="1" applyFont="1" applyFill="1" applyBorder="1" applyAlignment="1" applyProtection="1">
      <alignment horizontal="center" vertical="center"/>
      <protection/>
    </xf>
    <xf numFmtId="1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50" xfId="75" applyNumberFormat="1" applyFont="1" applyFill="1" applyBorder="1" applyAlignment="1" applyProtection="1">
      <alignment horizontal="center" vertical="center"/>
      <protection/>
    </xf>
    <xf numFmtId="49" fontId="0" fillId="24" borderId="28" xfId="75" applyNumberFormat="1" applyFont="1" applyFill="1" applyBorder="1" applyAlignment="1" applyProtection="1">
      <alignment horizontal="center" vertical="center"/>
      <protection/>
    </xf>
    <xf numFmtId="49" fontId="0" fillId="24" borderId="41" xfId="75" applyNumberFormat="1" applyFont="1" applyFill="1" applyBorder="1" applyAlignment="1" applyProtection="1">
      <alignment horizontal="center" vertical="center"/>
      <protection/>
    </xf>
    <xf numFmtId="49" fontId="0" fillId="24" borderId="33" xfId="75" applyNumberFormat="1" applyFont="1" applyFill="1" applyBorder="1" applyAlignment="1" applyProtection="1">
      <alignment horizontal="center" vertical="center"/>
      <protection/>
    </xf>
    <xf numFmtId="49" fontId="0" fillId="24" borderId="15" xfId="75" applyNumberFormat="1" applyFont="1" applyFill="1" applyBorder="1" applyAlignment="1" applyProtection="1">
      <alignment horizontal="center" vertical="center"/>
      <protection/>
    </xf>
    <xf numFmtId="1" fontId="0" fillId="24" borderId="42" xfId="75" applyNumberFormat="1" applyFont="1" applyFill="1" applyBorder="1" applyAlignment="1" applyProtection="1">
      <alignment horizontal="center" vertical="center"/>
      <protection/>
    </xf>
    <xf numFmtId="1" fontId="0" fillId="24" borderId="41" xfId="75" applyNumberFormat="1" applyFont="1" applyFill="1" applyBorder="1" applyAlignment="1" applyProtection="1">
      <alignment horizontal="center" vertical="center"/>
      <protection/>
    </xf>
    <xf numFmtId="1" fontId="0" fillId="24" borderId="44" xfId="75" applyNumberFormat="1" applyFont="1" applyFill="1" applyBorder="1" applyAlignment="1" applyProtection="1">
      <alignment horizontal="center" vertical="center"/>
      <protection/>
    </xf>
    <xf numFmtId="0" fontId="15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4" applyNumberFormat="1" applyProtection="1">
      <alignment vertical="top"/>
      <protection/>
    </xf>
    <xf numFmtId="0" fontId="15" fillId="24" borderId="15" xfId="75" applyFont="1" applyFill="1" applyBorder="1" applyAlignment="1" applyProtection="1">
      <alignment horizontal="center" vertical="center" wrapText="1"/>
      <protection/>
    </xf>
    <xf numFmtId="0" fontId="15" fillId="24" borderId="11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29" xfId="75" applyFont="1" applyFill="1" applyBorder="1" applyAlignment="1" applyProtection="1">
      <alignment horizontal="center" vertical="center" wrapText="1"/>
      <protection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8" xfId="78" applyNumberFormat="1" applyFont="1" applyFill="1" applyBorder="1" applyAlignment="1" applyProtection="1">
      <alignment horizontal="center" vertical="center" wrapText="1"/>
      <protection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9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5" applyFont="1" applyFill="1" applyBorder="1" applyAlignment="1" applyProtection="1">
      <alignment horizontal="center" wrapText="1"/>
      <protection/>
    </xf>
    <xf numFmtId="49" fontId="0" fillId="21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5" applyNumberFormat="1" applyFont="1" applyFill="1" applyBorder="1" applyAlignment="1" applyProtection="1">
      <alignment horizontal="center" vertical="center" wrapText="1"/>
      <protection/>
    </xf>
    <xf numFmtId="49" fontId="0" fillId="24" borderId="26" xfId="75" applyNumberFormat="1" applyFont="1" applyFill="1" applyBorder="1" applyAlignment="1" applyProtection="1">
      <alignment horizontal="center" vertical="center" wrapText="1"/>
      <protection/>
    </xf>
    <xf numFmtId="49" fontId="0" fillId="24" borderId="52" xfId="75" applyNumberFormat="1" applyFont="1" applyFill="1" applyBorder="1" applyAlignment="1" applyProtection="1">
      <alignment horizontal="center" vertical="center" wrapText="1"/>
      <protection/>
    </xf>
    <xf numFmtId="49" fontId="0" fillId="21" borderId="5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49" xfId="75" applyFont="1" applyFill="1" applyBorder="1" applyAlignment="1" applyProtection="1">
      <alignment horizontal="center" vertical="center" wrapText="1"/>
      <protection locked="0"/>
    </xf>
    <xf numFmtId="0" fontId="0" fillId="21" borderId="50" xfId="75" applyFont="1" applyFill="1" applyBorder="1" applyAlignment="1" applyProtection="1">
      <alignment horizontal="center" vertical="center" wrapText="1"/>
      <protection locked="0"/>
    </xf>
    <xf numFmtId="0" fontId="0" fillId="21" borderId="53" xfId="75" applyFont="1" applyFill="1" applyBorder="1" applyAlignment="1" applyProtection="1">
      <alignment horizontal="center" vertical="center" wrapText="1"/>
      <protection locked="0"/>
    </xf>
    <xf numFmtId="0" fontId="0" fillId="21" borderId="54" xfId="75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75" applyNumberFormat="1" applyFont="1" applyFill="1" applyBorder="1" applyAlignment="1" applyProtection="1">
      <alignment horizontal="center" vertical="center" wrapText="1"/>
      <protection locked="0"/>
    </xf>
    <xf numFmtId="0" fontId="43" fillId="24" borderId="17" xfId="75" applyFont="1" applyFill="1" applyBorder="1" applyAlignment="1" applyProtection="1">
      <alignment horizontal="center" vertical="center" wrapText="1"/>
      <protection/>
    </xf>
    <xf numFmtId="0" fontId="15" fillId="24" borderId="55" xfId="75" applyFont="1" applyFill="1" applyBorder="1" applyAlignment="1" applyProtection="1">
      <alignment horizontal="center" vertical="center" wrapText="1"/>
      <protection/>
    </xf>
    <xf numFmtId="0" fontId="0" fillId="24" borderId="26" xfId="75" applyFont="1" applyFill="1" applyBorder="1" applyAlignment="1" applyProtection="1">
      <alignment horizontal="left" vertical="center" wrapText="1"/>
      <protection/>
    </xf>
    <xf numFmtId="0" fontId="0" fillId="24" borderId="52" xfId="75" applyFont="1" applyFill="1" applyBorder="1" applyAlignment="1" applyProtection="1">
      <alignment horizontal="left" vertical="center" wrapText="1"/>
      <protection/>
    </xf>
    <xf numFmtId="0" fontId="0" fillId="24" borderId="49" xfId="75" applyFont="1" applyFill="1" applyBorder="1" applyAlignment="1" applyProtection="1">
      <alignment horizontal="center" vertical="center" wrapText="1"/>
      <protection/>
    </xf>
    <xf numFmtId="0" fontId="0" fillId="24" borderId="54" xfId="75" applyFont="1" applyFill="1" applyBorder="1" applyAlignment="1" applyProtection="1">
      <alignment horizontal="center" vertical="center" wrapText="1"/>
      <protection/>
    </xf>
    <xf numFmtId="0" fontId="0" fillId="24" borderId="49" xfId="75" applyFont="1" applyFill="1" applyBorder="1" applyAlignment="1" applyProtection="1">
      <alignment horizontal="left" vertical="center" wrapText="1"/>
      <protection/>
    </xf>
    <xf numFmtId="0" fontId="0" fillId="24" borderId="43" xfId="75" applyFont="1" applyFill="1" applyBorder="1" applyAlignment="1" applyProtection="1">
      <alignment horizontal="left" vertical="center" wrapText="1"/>
      <protection/>
    </xf>
    <xf numFmtId="0" fontId="0" fillId="24" borderId="50" xfId="75" applyFont="1" applyFill="1" applyBorder="1" applyAlignment="1" applyProtection="1">
      <alignment horizontal="left" vertical="center" wrapText="1"/>
      <protection/>
    </xf>
    <xf numFmtId="0" fontId="0" fillId="24" borderId="56" xfId="75" applyFont="1" applyFill="1" applyBorder="1" applyAlignment="1" applyProtection="1">
      <alignment horizontal="center" vertical="center" wrapText="1"/>
      <protection/>
    </xf>
    <xf numFmtId="0" fontId="0" fillId="24" borderId="57" xfId="75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horizontal="center" vertical="center" wrapText="1"/>
      <protection locked="0"/>
    </xf>
    <xf numFmtId="0" fontId="0" fillId="25" borderId="50" xfId="75" applyFont="1" applyFill="1" applyBorder="1" applyAlignment="1" applyProtection="1">
      <alignment horizontal="center"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52" xfId="75" applyFont="1" applyFill="1" applyBorder="1" applyAlignment="1" applyProtection="1">
      <alignment vertical="center" wrapText="1"/>
      <protection locked="0"/>
    </xf>
    <xf numFmtId="49" fontId="0" fillId="24" borderId="26" xfId="78" applyNumberFormat="1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0" xfId="75" applyFont="1" applyFill="1" applyBorder="1" applyAlignment="1" applyProtection="1">
      <alignment horizontal="center" vertical="center" wrapText="1"/>
      <protection/>
    </xf>
    <xf numFmtId="0" fontId="0" fillId="24" borderId="0" xfId="75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5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15" fillId="25" borderId="55" xfId="75" applyFont="1" applyFill="1" applyBorder="1" applyAlignment="1" applyProtection="1">
      <alignment horizontal="center" vertical="center" wrapText="1"/>
      <protection locked="0"/>
    </xf>
    <xf numFmtId="0" fontId="15" fillId="25" borderId="58" xfId="75" applyFont="1" applyFill="1" applyBorder="1" applyAlignment="1" applyProtection="1">
      <alignment horizontal="center" vertical="center" wrapText="1"/>
      <protection locked="0"/>
    </xf>
    <xf numFmtId="0" fontId="0" fillId="25" borderId="43" xfId="75" applyFont="1" applyFill="1" applyBorder="1" applyAlignment="1" applyProtection="1">
      <alignment horizontal="center" vertical="center" wrapText="1"/>
      <protection locked="0"/>
    </xf>
    <xf numFmtId="0" fontId="0" fillId="25" borderId="54" xfId="75" applyFont="1" applyFill="1" applyBorder="1" applyAlignment="1" applyProtection="1">
      <alignment horizontal="center" vertical="center" wrapText="1"/>
      <protection locked="0"/>
    </xf>
    <xf numFmtId="0" fontId="0" fillId="25" borderId="49" xfId="75" applyFont="1" applyFill="1" applyBorder="1" applyAlignment="1" applyProtection="1">
      <alignment vertical="center" wrapText="1"/>
      <protection locked="0"/>
    </xf>
    <xf numFmtId="0" fontId="0" fillId="25" borderId="43" xfId="75" applyFont="1" applyFill="1" applyBorder="1" applyAlignment="1" applyProtection="1">
      <alignment vertical="center" wrapText="1"/>
      <protection locked="0"/>
    </xf>
    <xf numFmtId="0" fontId="0" fillId="25" borderId="50" xfId="75" applyFont="1" applyFill="1" applyBorder="1" applyAlignment="1" applyProtection="1">
      <alignment vertical="center" wrapText="1"/>
      <protection locked="0"/>
    </xf>
    <xf numFmtId="0" fontId="0" fillId="24" borderId="28" xfId="75" applyFont="1" applyFill="1" applyBorder="1" applyAlignment="1" applyProtection="1">
      <alignment horizontal="center" vertical="center" wrapText="1"/>
      <protection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39" xfId="75" applyFont="1" applyFill="1" applyBorder="1" applyAlignment="1" applyProtection="1">
      <alignment vertical="center" wrapText="1"/>
      <protection locked="0"/>
    </xf>
    <xf numFmtId="0" fontId="15" fillId="4" borderId="59" xfId="75" applyFont="1" applyFill="1" applyBorder="1" applyAlignment="1" applyProtection="1">
      <alignment horizontal="center" vertical="center" wrapText="1"/>
      <protection/>
    </xf>
    <xf numFmtId="0" fontId="15" fillId="4" borderId="42" xfId="75" applyFont="1" applyFill="1" applyBorder="1" applyAlignment="1" applyProtection="1">
      <alignment horizontal="center" vertical="center" wrapText="1"/>
      <protection/>
    </xf>
    <xf numFmtId="0" fontId="15" fillId="4" borderId="44" xfId="75" applyFont="1" applyFill="1" applyBorder="1" applyAlignment="1" applyProtection="1">
      <alignment horizontal="center" vertical="center" wrapText="1"/>
      <protection/>
    </xf>
    <xf numFmtId="49" fontId="15" fillId="24" borderId="56" xfId="75" applyNumberFormat="1" applyFont="1" applyFill="1" applyBorder="1" applyAlignment="1" applyProtection="1">
      <alignment horizontal="left" vertical="center" wrapText="1"/>
      <protection/>
    </xf>
    <xf numFmtId="49" fontId="0" fillId="0" borderId="34" xfId="0" applyBorder="1" applyAlignment="1" applyProtection="1">
      <alignment vertical="top"/>
      <protection/>
    </xf>
    <xf numFmtId="0" fontId="43" fillId="7" borderId="60" xfId="75" applyFont="1" applyFill="1" applyBorder="1" applyAlignment="1" applyProtection="1">
      <alignment horizontal="center" vertical="center"/>
      <protection/>
    </xf>
    <xf numFmtId="0" fontId="43" fillId="7" borderId="47" xfId="75" applyFont="1" applyFill="1" applyBorder="1" applyAlignment="1" applyProtection="1">
      <alignment horizontal="center" vertical="center"/>
      <protection/>
    </xf>
    <xf numFmtId="0" fontId="43" fillId="7" borderId="48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horizontal="left" vertical="center" wrapText="1"/>
      <protection/>
    </xf>
    <xf numFmtId="49" fontId="15" fillId="24" borderId="61" xfId="75" applyNumberFormat="1" applyFont="1" applyFill="1" applyBorder="1" applyAlignment="1" applyProtection="1">
      <alignment horizontal="center" vertical="center" wrapText="1"/>
      <protection/>
    </xf>
    <xf numFmtId="49" fontId="15" fillId="24" borderId="47" xfId="75" applyNumberFormat="1" applyFont="1" applyFill="1" applyBorder="1" applyAlignment="1" applyProtection="1">
      <alignment horizontal="center" vertical="center" wrapText="1"/>
      <protection/>
    </xf>
    <xf numFmtId="49" fontId="15" fillId="24" borderId="62" xfId="75" applyNumberFormat="1" applyFont="1" applyFill="1" applyBorder="1" applyAlignment="1" applyProtection="1">
      <alignment horizontal="center" vertical="center" wrapText="1"/>
      <protection/>
    </xf>
    <xf numFmtId="49" fontId="45" fillId="24" borderId="61" xfId="75" applyNumberFormat="1" applyFont="1" applyFill="1" applyBorder="1" applyAlignment="1" applyProtection="1">
      <alignment horizontal="center" vertical="center" wrapText="1"/>
      <protection/>
    </xf>
    <xf numFmtId="49" fontId="45" fillId="24" borderId="47" xfId="75" applyNumberFormat="1" applyFont="1" applyFill="1" applyBorder="1" applyAlignment="1" applyProtection="1">
      <alignment horizontal="center" vertical="center" wrapText="1"/>
      <protection/>
    </xf>
    <xf numFmtId="49" fontId="45" fillId="24" borderId="62" xfId="75" applyNumberFormat="1" applyFont="1" applyFill="1" applyBorder="1" applyAlignment="1" applyProtection="1">
      <alignment horizontal="center" vertical="center" wrapText="1"/>
      <protection/>
    </xf>
    <xf numFmtId="49" fontId="15" fillId="24" borderId="48" xfId="75" applyNumberFormat="1" applyFont="1" applyFill="1" applyBorder="1" applyAlignment="1" applyProtection="1">
      <alignment horizontal="center" vertical="center" wrapText="1"/>
      <protection/>
    </xf>
    <xf numFmtId="49" fontId="45" fillId="24" borderId="48" xfId="75" applyNumberFormat="1" applyFont="1" applyFill="1" applyBorder="1" applyAlignment="1" applyProtection="1">
      <alignment horizontal="center" vertical="center" wrapText="1"/>
      <protection/>
    </xf>
    <xf numFmtId="0" fontId="0" fillId="25" borderId="26" xfId="75" applyFont="1" applyFill="1" applyBorder="1" applyAlignment="1" applyProtection="1">
      <alignment vertical="center" wrapText="1"/>
      <protection locked="0"/>
    </xf>
    <xf numFmtId="49" fontId="0" fillId="25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75" applyNumberFormat="1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ЖКУ_проект3" xfId="76"/>
    <cellStyle name="Обычный_Мониторинг инвестиций" xfId="77"/>
    <cellStyle name="Обычный_форма 1 водопровод для орг" xfId="78"/>
    <cellStyle name="Обычный_Форма 22 ЖКХ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tabSelected="1" zoomScale="82" zoomScaleNormal="82" zoomScalePageLayoutView="0" workbookViewId="0" topLeftCell="A7">
      <selection activeCell="E14" sqref="E14:H16"/>
    </sheetView>
  </sheetViews>
  <sheetFormatPr defaultColWidth="9.140625" defaultRowHeight="11.25"/>
  <cols>
    <col min="1" max="1" width="21.421875" style="31" customWidth="1"/>
    <col min="2" max="2" width="12.00390625" style="31" customWidth="1"/>
    <col min="3" max="3" width="21.28125" style="31" customWidth="1"/>
    <col min="4" max="4" width="9.421875" style="31" customWidth="1"/>
    <col min="5" max="5" width="13.00390625" style="31" customWidth="1"/>
    <col min="6" max="6" width="12.7109375" style="31" customWidth="1"/>
    <col min="7" max="7" width="9.8515625" style="31" customWidth="1"/>
    <col min="8" max="8" width="27.57421875" style="31" customWidth="1"/>
    <col min="9" max="9" width="19.8515625" style="31" customWidth="1"/>
    <col min="10" max="11" width="4.421875" style="31" customWidth="1"/>
    <col min="12" max="12" width="4.7109375" style="31" customWidth="1"/>
    <col min="13" max="13" width="4.00390625" style="31" customWidth="1"/>
    <col min="14" max="14" width="3.421875" style="31" customWidth="1"/>
    <col min="15" max="15" width="5.57421875" style="31" customWidth="1"/>
    <col min="16" max="16" width="26.140625" style="31" customWidth="1"/>
    <col min="17" max="16384" width="9.140625" style="31" customWidth="1"/>
  </cols>
  <sheetData>
    <row r="1" spans="1:47" s="17" customFormat="1" ht="37.5" customHeight="1" thickBot="1">
      <c r="A1" s="13" t="s">
        <v>27</v>
      </c>
      <c r="B1" s="171" t="s">
        <v>26</v>
      </c>
      <c r="C1" s="171"/>
      <c r="D1" s="171"/>
      <c r="E1" s="171"/>
      <c r="F1" s="171"/>
      <c r="G1" s="171"/>
      <c r="H1" s="171"/>
      <c r="I1" s="14"/>
      <c r="J1" s="147" t="s">
        <v>324</v>
      </c>
      <c r="K1" s="147"/>
      <c r="L1" s="147"/>
      <c r="M1" s="147"/>
      <c r="N1" s="147"/>
      <c r="O1" s="147"/>
      <c r="P1" s="120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0" s="17" customFormat="1" ht="33" customHeight="1" thickBot="1">
      <c r="A2" s="18"/>
      <c r="B2" s="11"/>
      <c r="C2" s="19" t="s">
        <v>28</v>
      </c>
      <c r="D2" s="20">
        <v>31</v>
      </c>
      <c r="E2" s="20" t="s">
        <v>23</v>
      </c>
      <c r="F2" s="20">
        <v>2011</v>
      </c>
      <c r="G2" s="21" t="s">
        <v>29</v>
      </c>
      <c r="H2" s="122" t="s">
        <v>233</v>
      </c>
      <c r="I2" s="22"/>
      <c r="J2" s="152" t="s">
        <v>321</v>
      </c>
      <c r="K2" s="152"/>
      <c r="L2" s="152"/>
      <c r="M2" s="152"/>
      <c r="N2" s="152"/>
      <c r="O2" s="152"/>
      <c r="P2" s="23"/>
      <c r="Q2" s="24"/>
      <c r="R2" s="24"/>
      <c r="S2" s="24"/>
      <c r="T2" s="24"/>
    </row>
    <row r="3" spans="1:20" s="17" customFormat="1" ht="22.5" customHeight="1" thickBot="1">
      <c r="A3" s="10"/>
      <c r="B3" s="11"/>
      <c r="C3" s="121"/>
      <c r="D3" s="121"/>
      <c r="E3" s="123" t="s">
        <v>362</v>
      </c>
      <c r="F3" s="141" t="s">
        <v>365</v>
      </c>
      <c r="G3" s="121"/>
      <c r="H3" s="122" t="s">
        <v>363</v>
      </c>
      <c r="I3" s="39" t="s">
        <v>30</v>
      </c>
      <c r="J3" s="156" t="s">
        <v>31</v>
      </c>
      <c r="K3" s="157"/>
      <c r="L3" s="157"/>
      <c r="M3" s="157"/>
      <c r="N3" s="157"/>
      <c r="O3" s="158"/>
      <c r="P3" s="23"/>
      <c r="Q3" s="24"/>
      <c r="R3" s="24"/>
      <c r="S3" s="24"/>
      <c r="T3" s="24"/>
    </row>
    <row r="4" spans="1:20" s="17" customFormat="1" ht="33" customHeight="1" thickBot="1">
      <c r="A4" s="25"/>
      <c r="B4" s="11"/>
      <c r="C4" s="11"/>
      <c r="D4" s="11"/>
      <c r="E4" s="11"/>
      <c r="F4" s="11"/>
      <c r="G4" s="11"/>
      <c r="H4" s="11"/>
      <c r="I4" s="40" t="s">
        <v>234</v>
      </c>
      <c r="J4" s="165">
        <v>2011</v>
      </c>
      <c r="K4" s="166"/>
      <c r="L4" s="163">
        <v>12</v>
      </c>
      <c r="M4" s="166"/>
      <c r="N4" s="163">
        <v>31</v>
      </c>
      <c r="O4" s="164"/>
      <c r="P4" s="26" t="s">
        <v>32</v>
      </c>
      <c r="Q4" s="27"/>
      <c r="R4" s="27"/>
      <c r="S4" s="27"/>
      <c r="T4" s="27"/>
    </row>
    <row r="5" spans="1:20" s="17" customFormat="1" ht="27" customHeight="1">
      <c r="A5" s="180" t="s">
        <v>235</v>
      </c>
      <c r="B5" s="181"/>
      <c r="C5" s="227" t="s">
        <v>385</v>
      </c>
      <c r="D5" s="184"/>
      <c r="E5" s="184"/>
      <c r="F5" s="184"/>
      <c r="G5" s="184"/>
      <c r="H5" s="185"/>
      <c r="I5" s="40" t="s">
        <v>33</v>
      </c>
      <c r="J5" s="153" t="s">
        <v>392</v>
      </c>
      <c r="K5" s="154"/>
      <c r="L5" s="154"/>
      <c r="M5" s="154"/>
      <c r="N5" s="154"/>
      <c r="O5" s="155"/>
      <c r="P5" s="23"/>
      <c r="Q5" s="24"/>
      <c r="R5" s="24"/>
      <c r="S5" s="24"/>
      <c r="T5" s="24"/>
    </row>
    <row r="6" spans="1:20" s="17" customFormat="1" ht="24.75" customHeight="1">
      <c r="A6" s="177" t="s">
        <v>34</v>
      </c>
      <c r="B6" s="178"/>
      <c r="C6" s="178"/>
      <c r="D6" s="178"/>
      <c r="E6" s="178"/>
      <c r="F6" s="178"/>
      <c r="G6" s="178"/>
      <c r="H6" s="179"/>
      <c r="I6" s="40" t="s">
        <v>232</v>
      </c>
      <c r="J6" s="228" t="s">
        <v>393</v>
      </c>
      <c r="K6" s="167"/>
      <c r="L6" s="167"/>
      <c r="M6" s="167"/>
      <c r="N6" s="167"/>
      <c r="O6" s="168"/>
      <c r="P6" s="28" t="s">
        <v>139</v>
      </c>
      <c r="Q6" s="24"/>
      <c r="R6" s="24"/>
      <c r="S6" s="24"/>
      <c r="T6" s="24"/>
    </row>
    <row r="7" spans="1:20" s="17" customFormat="1" ht="24.75" customHeight="1">
      <c r="A7" s="177" t="s">
        <v>320</v>
      </c>
      <c r="B7" s="178"/>
      <c r="C7" s="178"/>
      <c r="D7" s="178"/>
      <c r="E7" s="178"/>
      <c r="F7" s="178"/>
      <c r="G7" s="178"/>
      <c r="H7" s="179"/>
      <c r="I7" s="40" t="s">
        <v>319</v>
      </c>
      <c r="J7" s="229" t="s">
        <v>397</v>
      </c>
      <c r="K7" s="169"/>
      <c r="L7" s="169"/>
      <c r="M7" s="169"/>
      <c r="N7" s="169"/>
      <c r="O7" s="170"/>
      <c r="P7" s="28" t="s">
        <v>318</v>
      </c>
      <c r="Q7" s="24"/>
      <c r="R7" s="24"/>
      <c r="S7" s="24"/>
      <c r="T7" s="24"/>
    </row>
    <row r="8" spans="1:20" s="17" customFormat="1" ht="27.75" customHeight="1">
      <c r="A8" s="175" t="s">
        <v>236</v>
      </c>
      <c r="B8" s="176"/>
      <c r="C8" s="203" t="s">
        <v>386</v>
      </c>
      <c r="D8" s="204"/>
      <c r="E8" s="204"/>
      <c r="F8" s="204"/>
      <c r="G8" s="204"/>
      <c r="H8" s="205"/>
      <c r="I8" s="40" t="s">
        <v>35</v>
      </c>
      <c r="J8" s="159" t="s">
        <v>394</v>
      </c>
      <c r="K8" s="160"/>
      <c r="L8" s="160"/>
      <c r="M8" s="160"/>
      <c r="N8" s="160"/>
      <c r="O8" s="161"/>
      <c r="P8" s="23"/>
      <c r="Q8" s="24"/>
      <c r="R8" s="24"/>
      <c r="S8" s="24"/>
      <c r="T8" s="24"/>
    </row>
    <row r="9" spans="1:20" s="17" customFormat="1" ht="52.5" customHeight="1">
      <c r="A9" s="175" t="s">
        <v>237</v>
      </c>
      <c r="B9" s="176"/>
      <c r="C9" s="182" t="s">
        <v>387</v>
      </c>
      <c r="D9" s="201"/>
      <c r="E9" s="202"/>
      <c r="F9" s="29" t="s">
        <v>36</v>
      </c>
      <c r="G9" s="182"/>
      <c r="H9" s="183"/>
      <c r="I9" s="40" t="s">
        <v>37</v>
      </c>
      <c r="J9" s="153" t="s">
        <v>395</v>
      </c>
      <c r="K9" s="154"/>
      <c r="L9" s="154"/>
      <c r="M9" s="162" t="s">
        <v>396</v>
      </c>
      <c r="N9" s="154"/>
      <c r="O9" s="155"/>
      <c r="P9" s="23"/>
      <c r="Q9" s="24"/>
      <c r="R9" s="24"/>
      <c r="S9" s="24"/>
      <c r="T9" s="24"/>
    </row>
    <row r="10" spans="1:20" s="17" customFormat="1" ht="45.75" customHeight="1" thickBot="1">
      <c r="A10" s="172" t="s">
        <v>238</v>
      </c>
      <c r="B10" s="172"/>
      <c r="C10" s="199" t="s">
        <v>136</v>
      </c>
      <c r="D10" s="199"/>
      <c r="E10" s="199"/>
      <c r="F10" s="199"/>
      <c r="G10" s="199"/>
      <c r="H10" s="200"/>
      <c r="I10" s="40" t="s">
        <v>38</v>
      </c>
      <c r="J10" s="210">
        <v>384</v>
      </c>
      <c r="K10" s="211"/>
      <c r="L10" s="211"/>
      <c r="M10" s="211"/>
      <c r="N10" s="211"/>
      <c r="O10" s="212"/>
      <c r="P10" s="28" t="s">
        <v>39</v>
      </c>
      <c r="Q10" s="24"/>
      <c r="R10" s="24"/>
      <c r="S10" s="24"/>
      <c r="T10" s="24"/>
    </row>
    <row r="11" spans="1:16" s="17" customFormat="1" ht="35.25" customHeight="1">
      <c r="A11" s="42" t="s">
        <v>231</v>
      </c>
      <c r="B11" s="43" t="s">
        <v>9</v>
      </c>
      <c r="C11" s="42" t="s">
        <v>140</v>
      </c>
      <c r="D11" s="173"/>
      <c r="E11" s="173"/>
      <c r="F11" s="173"/>
      <c r="G11" s="173"/>
      <c r="H11" s="174"/>
      <c r="I11" s="11"/>
      <c r="J11" s="30"/>
      <c r="K11" s="30"/>
      <c r="L11" s="30"/>
      <c r="M11" s="30"/>
      <c r="N11" s="30"/>
      <c r="O11" s="30"/>
      <c r="P11" s="23"/>
    </row>
    <row r="12" spans="1:16" s="17" customFormat="1" ht="30.75" customHeight="1" thickBot="1">
      <c r="A12" s="206" t="s">
        <v>40</v>
      </c>
      <c r="B12" s="206"/>
      <c r="C12" s="207" t="s">
        <v>388</v>
      </c>
      <c r="D12" s="208"/>
      <c r="E12" s="208"/>
      <c r="F12" s="208"/>
      <c r="G12" s="208"/>
      <c r="H12" s="209"/>
      <c r="I12" s="192"/>
      <c r="J12" s="193"/>
      <c r="K12" s="193"/>
      <c r="L12" s="193"/>
      <c r="M12" s="193"/>
      <c r="N12" s="193"/>
      <c r="O12" s="193"/>
      <c r="P12" s="38"/>
    </row>
    <row r="13" spans="1:16" s="17" customFormat="1" ht="38.25" customHeight="1" thickBot="1">
      <c r="A13" s="143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23"/>
    </row>
    <row r="14" spans="1:16" ht="27" customHeight="1">
      <c r="A14" s="186" t="s">
        <v>25</v>
      </c>
      <c r="B14" s="186"/>
      <c r="C14" s="186" t="s">
        <v>10</v>
      </c>
      <c r="D14" s="186"/>
      <c r="E14" s="195" t="s">
        <v>391</v>
      </c>
      <c r="F14" s="196"/>
      <c r="G14" s="196"/>
      <c r="H14" s="197"/>
      <c r="I14" s="12"/>
      <c r="J14" s="192"/>
      <c r="K14" s="193"/>
      <c r="L14" s="193"/>
      <c r="M14" s="193"/>
      <c r="N14" s="193"/>
      <c r="O14" s="193"/>
      <c r="P14" s="194"/>
    </row>
    <row r="15" spans="1:16" ht="30" customHeight="1">
      <c r="A15" s="187" t="s">
        <v>138</v>
      </c>
      <c r="B15" s="187"/>
      <c r="C15" s="187" t="s">
        <v>10</v>
      </c>
      <c r="D15" s="187"/>
      <c r="E15" s="188" t="s">
        <v>390</v>
      </c>
      <c r="F15" s="189"/>
      <c r="G15" s="189"/>
      <c r="H15" s="190"/>
      <c r="I15" s="32"/>
      <c r="J15" s="12"/>
      <c r="K15" s="12"/>
      <c r="L15" s="12"/>
      <c r="M15" s="12"/>
      <c r="N15" s="12"/>
      <c r="O15" s="12"/>
      <c r="P15" s="144"/>
    </row>
    <row r="16" spans="1:16" ht="30" customHeight="1" thickBot="1">
      <c r="A16" s="148" t="s">
        <v>322</v>
      </c>
      <c r="B16" s="148"/>
      <c r="C16" s="148" t="s">
        <v>323</v>
      </c>
      <c r="D16" s="148"/>
      <c r="E16" s="149" t="s">
        <v>389</v>
      </c>
      <c r="F16" s="150"/>
      <c r="G16" s="150"/>
      <c r="H16" s="151"/>
      <c r="I16" s="32"/>
      <c r="J16" s="12"/>
      <c r="K16" s="12"/>
      <c r="L16" s="12"/>
      <c r="M16" s="12"/>
      <c r="N16" s="12"/>
      <c r="O16" s="12"/>
      <c r="P16" s="144"/>
    </row>
    <row r="17" spans="1:16" ht="27" customHeight="1">
      <c r="A17" s="33"/>
      <c r="B17" s="34"/>
      <c r="C17" s="198"/>
      <c r="D17" s="198"/>
      <c r="E17" s="191"/>
      <c r="F17" s="191"/>
      <c r="G17" s="32"/>
      <c r="H17" s="32"/>
      <c r="I17" s="32"/>
      <c r="J17" s="12"/>
      <c r="K17" s="12"/>
      <c r="L17" s="12"/>
      <c r="M17" s="12"/>
      <c r="N17" s="12"/>
      <c r="O17" s="12"/>
      <c r="P17" s="144"/>
    </row>
    <row r="18" spans="1:16" ht="11.25">
      <c r="A18" s="35"/>
      <c r="B18" s="36"/>
      <c r="C18" s="36"/>
      <c r="D18" s="36"/>
      <c r="E18" s="36"/>
      <c r="F18" s="36"/>
      <c r="G18" s="36"/>
      <c r="H18" s="36"/>
      <c r="I18" s="36"/>
      <c r="J18" s="145"/>
      <c r="K18" s="145"/>
      <c r="L18" s="145"/>
      <c r="M18" s="145"/>
      <c r="N18" s="145"/>
      <c r="O18" s="145"/>
      <c r="P18" s="146"/>
    </row>
    <row r="19" spans="1:17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ht="13.5" customHeight="1"/>
  </sheetData>
  <sheetProtection password="FA9C" sheet="1" scenarios="1" formatColumns="0" formatRows="0"/>
  <mergeCells count="41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A10:B10"/>
    <mergeCell ref="D11:H11"/>
    <mergeCell ref="A9:B9"/>
    <mergeCell ref="A6:H6"/>
    <mergeCell ref="A5:B5"/>
    <mergeCell ref="G9:H9"/>
    <mergeCell ref="C5:H5"/>
    <mergeCell ref="N4:O4"/>
    <mergeCell ref="J4:K4"/>
    <mergeCell ref="L4:M4"/>
    <mergeCell ref="J6:O6"/>
    <mergeCell ref="J7:O7"/>
    <mergeCell ref="B1:H1"/>
    <mergeCell ref="J1:O1"/>
    <mergeCell ref="A16:B16"/>
    <mergeCell ref="C16:D16"/>
    <mergeCell ref="E16:H16"/>
    <mergeCell ref="J2:O2"/>
    <mergeCell ref="J5:O5"/>
    <mergeCell ref="J9:L9"/>
    <mergeCell ref="J3:O3"/>
    <mergeCell ref="J8:O8"/>
    <mergeCell ref="M9:O9"/>
  </mergeCells>
  <dataValidations count="11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 D2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"/>
  <sheetViews>
    <sheetView zoomScale="85" zoomScaleNormal="85" zoomScalePageLayoutView="0" workbookViewId="0" topLeftCell="D22">
      <selection activeCell="H16" sqref="H16"/>
    </sheetView>
  </sheetViews>
  <sheetFormatPr defaultColWidth="9.140625" defaultRowHeight="11.25"/>
  <cols>
    <col min="1" max="1" width="16.8515625" style="46" hidden="1" customWidth="1"/>
    <col min="2" max="2" width="13.421875" style="46" hidden="1" customWidth="1"/>
    <col min="3" max="3" width="7.8515625" style="46" hidden="1" customWidth="1"/>
    <col min="4" max="4" width="9.140625" style="47" customWidth="1"/>
    <col min="5" max="5" width="8.00390625" style="47" customWidth="1"/>
    <col min="6" max="6" width="42.28125" style="47" customWidth="1"/>
    <col min="7" max="7" width="13.28125" style="47" customWidth="1"/>
    <col min="8" max="9" width="26.7109375" style="47" customWidth="1"/>
    <col min="10" max="16384" width="9.140625" style="47" customWidth="1"/>
  </cols>
  <sheetData>
    <row r="1" ht="30.75" customHeight="1" hidden="1">
      <c r="A1" s="46" t="s">
        <v>27</v>
      </c>
    </row>
    <row r="2" spans="1:2" ht="30" customHeight="1" hidden="1">
      <c r="A2" s="46">
        <f>Справочники!D2</f>
        <v>31</v>
      </c>
      <c r="B2" s="48" t="str">
        <f>Справочники!J6</f>
        <v>3528000967</v>
      </c>
    </row>
    <row r="3" spans="1:2" ht="24.75" customHeight="1" hidden="1">
      <c r="A3" s="46" t="str">
        <f>Справочники!E2</f>
        <v>декабрь</v>
      </c>
      <c r="B3" s="46" t="str">
        <f>Справочники!C10</f>
        <v>тыс.руб.</v>
      </c>
    </row>
    <row r="4" spans="1:2" ht="21" customHeight="1" hidden="1">
      <c r="A4" s="46">
        <f>Справочники!F2</f>
        <v>2011</v>
      </c>
      <c r="B4" s="46" t="e">
        <f>Справочники!#REF!</f>
        <v>#REF!</v>
      </c>
    </row>
    <row r="5" spans="1:2" ht="56.25" customHeight="1" hidden="1">
      <c r="A5" s="46" t="str">
        <f>Справочники!C5</f>
        <v>МУП "Водоканал"</v>
      </c>
      <c r="B5" s="48" t="e">
        <f>Справочники!#REF!</f>
        <v>#REF!</v>
      </c>
    </row>
    <row r="6" ht="15.75" customHeight="1" hidden="1">
      <c r="B6" s="48"/>
    </row>
    <row r="7" spans="2:10" ht="20.25" customHeight="1" thickBot="1">
      <c r="B7" s="48"/>
      <c r="D7" s="49"/>
      <c r="E7" s="50"/>
      <c r="F7" s="50"/>
      <c r="G7" s="50"/>
      <c r="H7" s="50"/>
      <c r="I7" s="50"/>
      <c r="J7" s="51"/>
    </row>
    <row r="8" spans="4:10" ht="20.25" customHeight="1" thickBot="1">
      <c r="D8" s="52"/>
      <c r="E8" s="215" t="s">
        <v>41</v>
      </c>
      <c r="F8" s="216"/>
      <c r="G8" s="216"/>
      <c r="H8" s="216"/>
      <c r="I8" s="217"/>
      <c r="J8" s="53"/>
    </row>
    <row r="9" spans="4:10" ht="20.25" customHeight="1" thickBot="1">
      <c r="D9" s="52"/>
      <c r="E9" s="68"/>
      <c r="F9" s="68"/>
      <c r="G9" s="68"/>
      <c r="H9" s="68"/>
      <c r="I9" s="99" t="str">
        <f>IF(Справочники!C10="","",Справочники!C10)</f>
        <v>тыс.руб.</v>
      </c>
      <c r="J9" s="53"/>
    </row>
    <row r="10" spans="4:10" ht="28.5" customHeight="1" thickBot="1">
      <c r="D10" s="52"/>
      <c r="E10" s="69" t="s">
        <v>254</v>
      </c>
      <c r="F10" s="73" t="s">
        <v>283</v>
      </c>
      <c r="G10" s="73" t="s">
        <v>42</v>
      </c>
      <c r="H10" s="73" t="s">
        <v>43</v>
      </c>
      <c r="I10" s="74" t="s">
        <v>44</v>
      </c>
      <c r="J10" s="53"/>
    </row>
    <row r="11" spans="1:10" ht="14.25" customHeight="1" thickBot="1">
      <c r="A11" s="54"/>
      <c r="B11" s="54"/>
      <c r="D11" s="52"/>
      <c r="E11" s="83" t="s">
        <v>255</v>
      </c>
      <c r="F11" s="102">
        <v>1</v>
      </c>
      <c r="G11" s="102">
        <v>2</v>
      </c>
      <c r="H11" s="102">
        <v>3</v>
      </c>
      <c r="I11" s="103">
        <v>4</v>
      </c>
      <c r="J11" s="53"/>
    </row>
    <row r="12" spans="1:10" ht="18" customHeight="1">
      <c r="A12" s="55"/>
      <c r="B12" s="54"/>
      <c r="D12" s="52"/>
      <c r="E12" s="80">
        <v>1</v>
      </c>
      <c r="F12" s="213" t="s">
        <v>45</v>
      </c>
      <c r="G12" s="214"/>
      <c r="H12" s="84"/>
      <c r="I12" s="85"/>
      <c r="J12" s="53"/>
    </row>
    <row r="13" spans="1:10" ht="18" customHeight="1">
      <c r="A13" s="56" t="s">
        <v>46</v>
      </c>
      <c r="B13" s="55" t="s">
        <v>154</v>
      </c>
      <c r="D13" s="52"/>
      <c r="E13" s="64" t="s">
        <v>256</v>
      </c>
      <c r="F13" s="96" t="s">
        <v>46</v>
      </c>
      <c r="G13" s="126" t="s">
        <v>47</v>
      </c>
      <c r="H13" s="66">
        <v>316</v>
      </c>
      <c r="I13" s="67">
        <v>198</v>
      </c>
      <c r="J13" s="53"/>
    </row>
    <row r="14" spans="1:10" ht="18" customHeight="1">
      <c r="A14" s="56" t="s">
        <v>48</v>
      </c>
      <c r="B14" s="55" t="s">
        <v>155</v>
      </c>
      <c r="D14" s="52"/>
      <c r="E14" s="64" t="s">
        <v>257</v>
      </c>
      <c r="F14" s="96" t="s">
        <v>48</v>
      </c>
      <c r="G14" s="126" t="s">
        <v>49</v>
      </c>
      <c r="H14" s="66">
        <v>1856245</v>
      </c>
      <c r="I14" s="67">
        <v>2070036</v>
      </c>
      <c r="J14" s="53"/>
    </row>
    <row r="15" spans="1:10" ht="18" customHeight="1">
      <c r="A15" s="56" t="s">
        <v>50</v>
      </c>
      <c r="B15" s="55" t="s">
        <v>156</v>
      </c>
      <c r="D15" s="52"/>
      <c r="E15" s="64" t="s">
        <v>258</v>
      </c>
      <c r="F15" s="96" t="s">
        <v>50</v>
      </c>
      <c r="G15" s="126" t="s">
        <v>51</v>
      </c>
      <c r="H15" s="66"/>
      <c r="I15" s="67"/>
      <c r="J15" s="53"/>
    </row>
    <row r="16" spans="1:10" ht="18" customHeight="1">
      <c r="A16" s="56" t="s">
        <v>52</v>
      </c>
      <c r="B16" s="55" t="s">
        <v>157</v>
      </c>
      <c r="D16" s="52"/>
      <c r="E16" s="64" t="s">
        <v>259</v>
      </c>
      <c r="F16" s="96" t="s">
        <v>52</v>
      </c>
      <c r="G16" s="126" t="s">
        <v>53</v>
      </c>
      <c r="H16" s="66"/>
      <c r="I16" s="67"/>
      <c r="J16" s="53"/>
    </row>
    <row r="17" spans="1:10" ht="18" customHeight="1">
      <c r="A17" s="56" t="s">
        <v>54</v>
      </c>
      <c r="B17" s="55" t="s">
        <v>158</v>
      </c>
      <c r="D17" s="52"/>
      <c r="E17" s="64" t="s">
        <v>260</v>
      </c>
      <c r="F17" s="96" t="s">
        <v>54</v>
      </c>
      <c r="G17" s="126" t="s">
        <v>55</v>
      </c>
      <c r="H17" s="66"/>
      <c r="I17" s="67"/>
      <c r="J17" s="53"/>
    </row>
    <row r="18" spans="1:10" ht="18" customHeight="1">
      <c r="A18" s="56" t="s">
        <v>56</v>
      </c>
      <c r="B18" s="55" t="s">
        <v>159</v>
      </c>
      <c r="D18" s="52"/>
      <c r="E18" s="64" t="s">
        <v>261</v>
      </c>
      <c r="F18" s="96" t="s">
        <v>56</v>
      </c>
      <c r="G18" s="126" t="s">
        <v>57</v>
      </c>
      <c r="H18" s="66">
        <v>10170</v>
      </c>
      <c r="I18" s="67">
        <v>15515</v>
      </c>
      <c r="J18" s="53"/>
    </row>
    <row r="19" spans="1:10" ht="18" customHeight="1">
      <c r="A19" s="56" t="s">
        <v>58</v>
      </c>
      <c r="B19" s="55" t="s">
        <v>160</v>
      </c>
      <c r="D19" s="52"/>
      <c r="E19" s="64" t="s">
        <v>262</v>
      </c>
      <c r="F19" s="96" t="s">
        <v>58</v>
      </c>
      <c r="G19" s="126" t="s">
        <v>59</v>
      </c>
      <c r="H19" s="66">
        <v>51177</v>
      </c>
      <c r="I19" s="67">
        <v>42162</v>
      </c>
      <c r="J19" s="53"/>
    </row>
    <row r="20" spans="1:10" ht="18" customHeight="1" thickBot="1">
      <c r="A20" s="56" t="s">
        <v>60</v>
      </c>
      <c r="B20" s="55" t="s">
        <v>161</v>
      </c>
      <c r="D20" s="52"/>
      <c r="E20" s="65" t="s">
        <v>263</v>
      </c>
      <c r="F20" s="59" t="s">
        <v>60</v>
      </c>
      <c r="G20" s="127" t="s">
        <v>325</v>
      </c>
      <c r="H20" s="100">
        <f>SUM(H13:H19)</f>
        <v>1917908</v>
      </c>
      <c r="I20" s="101">
        <f>SUM(I13:I19)</f>
        <v>2127911</v>
      </c>
      <c r="J20" s="53"/>
    </row>
    <row r="21" spans="1:10" ht="18" customHeight="1">
      <c r="A21" s="55"/>
      <c r="B21" s="55"/>
      <c r="D21" s="52"/>
      <c r="E21" s="80" t="s">
        <v>264</v>
      </c>
      <c r="F21" s="213" t="s">
        <v>61</v>
      </c>
      <c r="G21" s="214"/>
      <c r="H21" s="90"/>
      <c r="I21" s="91"/>
      <c r="J21" s="53"/>
    </row>
    <row r="22" spans="1:10" ht="18" customHeight="1">
      <c r="A22" s="56" t="s">
        <v>179</v>
      </c>
      <c r="B22" s="55" t="s">
        <v>162</v>
      </c>
      <c r="D22" s="52"/>
      <c r="E22" s="64" t="s">
        <v>265</v>
      </c>
      <c r="F22" s="106" t="s">
        <v>284</v>
      </c>
      <c r="G22" s="126" t="s">
        <v>62</v>
      </c>
      <c r="H22" s="66">
        <v>20680</v>
      </c>
      <c r="I22" s="67">
        <v>19805</v>
      </c>
      <c r="J22" s="53"/>
    </row>
    <row r="23" spans="1:19" ht="27.75" customHeight="1">
      <c r="A23" s="56" t="s">
        <v>180</v>
      </c>
      <c r="B23" s="55" t="s">
        <v>170</v>
      </c>
      <c r="D23" s="52"/>
      <c r="E23" s="64" t="s">
        <v>266</v>
      </c>
      <c r="F23" s="97" t="s">
        <v>285</v>
      </c>
      <c r="G23" s="126" t="s">
        <v>376</v>
      </c>
      <c r="H23" s="66">
        <v>15327</v>
      </c>
      <c r="I23" s="67">
        <v>17851</v>
      </c>
      <c r="J23" s="53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8" customHeight="1">
      <c r="A24" s="56" t="s">
        <v>181</v>
      </c>
      <c r="B24" s="55" t="s">
        <v>171</v>
      </c>
      <c r="D24" s="52"/>
      <c r="E24" s="64" t="s">
        <v>267</v>
      </c>
      <c r="F24" s="97" t="s">
        <v>63</v>
      </c>
      <c r="G24" s="126" t="s">
        <v>377</v>
      </c>
      <c r="H24" s="66"/>
      <c r="I24" s="67"/>
      <c r="J24" s="53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8" customHeight="1">
      <c r="A25" s="56" t="s">
        <v>183</v>
      </c>
      <c r="B25" s="55" t="s">
        <v>172</v>
      </c>
      <c r="D25" s="52"/>
      <c r="E25" s="64" t="s">
        <v>268</v>
      </c>
      <c r="F25" s="97" t="s">
        <v>64</v>
      </c>
      <c r="G25" s="126" t="s">
        <v>378</v>
      </c>
      <c r="H25" s="66"/>
      <c r="I25" s="67"/>
      <c r="J25" s="53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7.75" customHeight="1">
      <c r="A26" s="56" t="s">
        <v>184</v>
      </c>
      <c r="B26" s="55" t="s">
        <v>173</v>
      </c>
      <c r="D26" s="52"/>
      <c r="E26" s="64" t="s">
        <v>269</v>
      </c>
      <c r="F26" s="97" t="s">
        <v>65</v>
      </c>
      <c r="G26" s="126" t="s">
        <v>379</v>
      </c>
      <c r="H26" s="66">
        <v>241</v>
      </c>
      <c r="I26" s="67">
        <v>148</v>
      </c>
      <c r="J26" s="53"/>
      <c r="K26" s="57"/>
      <c r="L26" s="57"/>
      <c r="M26" s="57"/>
      <c r="N26" s="58"/>
      <c r="O26" s="57"/>
      <c r="P26" s="57"/>
      <c r="Q26" s="57"/>
      <c r="R26" s="57"/>
      <c r="S26" s="57"/>
    </row>
    <row r="27" spans="1:19" ht="18" customHeight="1">
      <c r="A27" s="56" t="s">
        <v>185</v>
      </c>
      <c r="B27" s="55" t="s">
        <v>174</v>
      </c>
      <c r="D27" s="52"/>
      <c r="E27" s="64" t="s">
        <v>270</v>
      </c>
      <c r="F27" s="97" t="s">
        <v>66</v>
      </c>
      <c r="G27" s="126" t="s">
        <v>380</v>
      </c>
      <c r="H27" s="66">
        <v>66</v>
      </c>
      <c r="I27" s="67">
        <v>26</v>
      </c>
      <c r="J27" s="53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8" customHeight="1">
      <c r="A28" s="56" t="s">
        <v>186</v>
      </c>
      <c r="B28" s="55" t="s">
        <v>175</v>
      </c>
      <c r="D28" s="52"/>
      <c r="E28" s="64" t="s">
        <v>271</v>
      </c>
      <c r="F28" s="97" t="s">
        <v>67</v>
      </c>
      <c r="G28" s="126" t="s">
        <v>381</v>
      </c>
      <c r="H28" s="66">
        <v>5046</v>
      </c>
      <c r="I28" s="67">
        <v>1780</v>
      </c>
      <c r="J28" s="53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8" customHeight="1">
      <c r="A29" s="56" t="s">
        <v>187</v>
      </c>
      <c r="B29" s="55" t="s">
        <v>176</v>
      </c>
      <c r="D29" s="52"/>
      <c r="E29" s="64" t="s">
        <v>272</v>
      </c>
      <c r="F29" s="97" t="s">
        <v>68</v>
      </c>
      <c r="G29" s="126" t="s">
        <v>382</v>
      </c>
      <c r="H29" s="66"/>
      <c r="I29" s="67"/>
      <c r="J29" s="53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31.5" customHeight="1">
      <c r="A30" s="56" t="s">
        <v>188</v>
      </c>
      <c r="B30" s="55" t="s">
        <v>163</v>
      </c>
      <c r="D30" s="52"/>
      <c r="E30" s="64" t="s">
        <v>273</v>
      </c>
      <c r="F30" s="96" t="s">
        <v>69</v>
      </c>
      <c r="G30" s="126" t="s">
        <v>70</v>
      </c>
      <c r="H30" s="66">
        <v>118</v>
      </c>
      <c r="I30" s="67">
        <v>110</v>
      </c>
      <c r="J30" s="53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39" customHeight="1">
      <c r="A31" s="56" t="s">
        <v>189</v>
      </c>
      <c r="B31" s="55" t="s">
        <v>164</v>
      </c>
      <c r="D31" s="52"/>
      <c r="E31" s="64" t="s">
        <v>274</v>
      </c>
      <c r="F31" s="96" t="s">
        <v>286</v>
      </c>
      <c r="G31" s="126" t="s">
        <v>71</v>
      </c>
      <c r="H31" s="66">
        <v>121256</v>
      </c>
      <c r="I31" s="67">
        <v>135071</v>
      </c>
      <c r="J31" s="53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8.75" customHeight="1">
      <c r="A32" s="56" t="s">
        <v>190</v>
      </c>
      <c r="B32" s="55" t="s">
        <v>177</v>
      </c>
      <c r="D32" s="52"/>
      <c r="E32" s="64" t="s">
        <v>275</v>
      </c>
      <c r="F32" s="97" t="s">
        <v>287</v>
      </c>
      <c r="G32" s="126" t="s">
        <v>369</v>
      </c>
      <c r="H32" s="66">
        <v>118277</v>
      </c>
      <c r="I32" s="67">
        <v>131456</v>
      </c>
      <c r="J32" s="53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39" customHeight="1">
      <c r="A33" s="56" t="s">
        <v>191</v>
      </c>
      <c r="B33" s="55" t="s">
        <v>165</v>
      </c>
      <c r="D33" s="52"/>
      <c r="E33" s="64" t="s">
        <v>276</v>
      </c>
      <c r="F33" s="96" t="s">
        <v>288</v>
      </c>
      <c r="G33" s="126" t="s">
        <v>72</v>
      </c>
      <c r="H33" s="66"/>
      <c r="I33" s="67"/>
      <c r="J33" s="53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8" customHeight="1">
      <c r="A34" s="56" t="s">
        <v>192</v>
      </c>
      <c r="B34" s="55" t="s">
        <v>178</v>
      </c>
      <c r="D34" s="52"/>
      <c r="E34" s="64" t="s">
        <v>277</v>
      </c>
      <c r="F34" s="97" t="s">
        <v>287</v>
      </c>
      <c r="G34" s="126" t="s">
        <v>370</v>
      </c>
      <c r="H34" s="66"/>
      <c r="I34" s="67"/>
      <c r="J34" s="53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56" t="s">
        <v>73</v>
      </c>
      <c r="B35" s="55" t="s">
        <v>166</v>
      </c>
      <c r="D35" s="52"/>
      <c r="E35" s="64" t="s">
        <v>278</v>
      </c>
      <c r="F35" s="96" t="s">
        <v>73</v>
      </c>
      <c r="G35" s="126" t="s">
        <v>74</v>
      </c>
      <c r="H35" s="66"/>
      <c r="I35" s="67"/>
      <c r="J35" s="53"/>
      <c r="K35" s="57"/>
      <c r="L35" s="57"/>
      <c r="M35" s="57"/>
      <c r="N35" s="57"/>
      <c r="O35" s="57"/>
      <c r="P35" s="57"/>
      <c r="Q35" s="57"/>
      <c r="R35" s="57"/>
      <c r="S35" s="57"/>
    </row>
    <row r="36" spans="1:10" ht="18" customHeight="1">
      <c r="A36" s="56" t="s">
        <v>75</v>
      </c>
      <c r="B36" s="55" t="s">
        <v>167</v>
      </c>
      <c r="D36" s="52"/>
      <c r="E36" s="64" t="s">
        <v>279</v>
      </c>
      <c r="F36" s="96" t="s">
        <v>75</v>
      </c>
      <c r="G36" s="126" t="s">
        <v>76</v>
      </c>
      <c r="H36" s="66">
        <v>162</v>
      </c>
      <c r="I36" s="67">
        <v>4060</v>
      </c>
      <c r="J36" s="53"/>
    </row>
    <row r="37" spans="1:10" ht="18" customHeight="1">
      <c r="A37" s="56" t="s">
        <v>77</v>
      </c>
      <c r="B37" s="55" t="s">
        <v>168</v>
      </c>
      <c r="D37" s="52"/>
      <c r="E37" s="64" t="s">
        <v>280</v>
      </c>
      <c r="F37" s="96" t="s">
        <v>77</v>
      </c>
      <c r="G37" s="126" t="s">
        <v>78</v>
      </c>
      <c r="H37" s="66">
        <v>3035</v>
      </c>
      <c r="I37" s="67">
        <v>3101</v>
      </c>
      <c r="J37" s="53"/>
    </row>
    <row r="38" spans="1:10" ht="18" customHeight="1" thickBot="1">
      <c r="A38" s="56" t="s">
        <v>79</v>
      </c>
      <c r="B38" s="55" t="s">
        <v>169</v>
      </c>
      <c r="D38" s="52"/>
      <c r="E38" s="65" t="s">
        <v>281</v>
      </c>
      <c r="F38" s="59" t="s">
        <v>79</v>
      </c>
      <c r="G38" s="127" t="s">
        <v>80</v>
      </c>
      <c r="H38" s="100">
        <f>H22+H30+H31+H33+H35+H36+H37</f>
        <v>145251</v>
      </c>
      <c r="I38" s="101">
        <f>I22+I30+I31+I33+I35+I36+I37</f>
        <v>162147</v>
      </c>
      <c r="J38" s="53"/>
    </row>
    <row r="39" spans="1:10" ht="18" customHeight="1" thickBot="1">
      <c r="A39" s="56" t="s">
        <v>81</v>
      </c>
      <c r="B39" s="55" t="s">
        <v>24</v>
      </c>
      <c r="D39" s="52"/>
      <c r="E39" s="86" t="s">
        <v>282</v>
      </c>
      <c r="F39" s="87" t="s">
        <v>81</v>
      </c>
      <c r="G39" s="128" t="s">
        <v>82</v>
      </c>
      <c r="H39" s="88">
        <f>H20+H38</f>
        <v>2063159</v>
      </c>
      <c r="I39" s="89">
        <f>I20+I38</f>
        <v>2290058</v>
      </c>
      <c r="J39" s="53"/>
    </row>
    <row r="40" spans="1:10" ht="20.25" customHeight="1">
      <c r="A40" s="55"/>
      <c r="B40" s="54"/>
      <c r="D40" s="60"/>
      <c r="E40" s="61"/>
      <c r="F40" s="61"/>
      <c r="G40" s="61"/>
      <c r="H40" s="61"/>
      <c r="I40" s="61"/>
      <c r="J40" s="62"/>
    </row>
    <row r="41" spans="1:2" ht="11.25">
      <c r="A41" s="55"/>
      <c r="B41" s="54"/>
    </row>
    <row r="42" ht="11.25">
      <c r="A42" s="63"/>
    </row>
    <row r="43" ht="11.25">
      <c r="A43" s="63"/>
    </row>
  </sheetData>
  <sheetProtection password="FA9C" sheet="1" scenarios="1" formatColumns="0" formatRows="0"/>
  <mergeCells count="3">
    <mergeCell ref="F12:G12"/>
    <mergeCell ref="F21:G21"/>
    <mergeCell ref="E8:I8"/>
  </mergeCells>
  <dataValidations count="2">
    <dataValidation type="decimal" allowBlank="1" showInputMessage="1" showErrorMessage="1" sqref="O31 H14:I19 H23:I37">
      <formula1>0</formula1>
      <formula2>9999999999999990000</formula2>
    </dataValidation>
    <dataValidation type="decimal" allowBlank="1" showInputMessage="1" showErrorMessage="1" sqref="H13:I13 H22:I22 H20:I20 H38:I39">
      <formula1>-9999999999999990000</formula1>
      <formula2>9999999999999990000</formula2>
    </dataValidation>
  </dataValidations>
  <printOptions/>
  <pageMargins left="0.19" right="0.14" top="0.19" bottom="0.24" header="0.14" footer="0.15"/>
  <pageSetup fitToHeight="1" fitToWidth="1" horizontalDpi="300" verticalDpi="300" orientation="portrait" paperSize="9" scale="88" r:id="rId1"/>
  <ignoredErrors>
    <ignoredError sqref="G13:G19 E21 G22 G30:G31 G33 G35:G39" numberStoredAsText="1"/>
    <ignoredError sqref="E23:E38" twoDigitTextYear="1"/>
    <ignoredError sqref="E39" numberStoredAsText="1" twoDigitTextYear="1"/>
    <ignoredError sqref="H38:I38 H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2"/>
  <sheetViews>
    <sheetView zoomScale="85" zoomScaleNormal="85" zoomScalePageLayoutView="0" workbookViewId="0" topLeftCell="D34">
      <selection activeCell="L44" sqref="L44"/>
    </sheetView>
  </sheetViews>
  <sheetFormatPr defaultColWidth="9.140625" defaultRowHeight="11.25"/>
  <cols>
    <col min="1" max="1" width="16.8515625" style="70" hidden="1" customWidth="1"/>
    <col min="2" max="2" width="30.140625" style="70" hidden="1" customWidth="1"/>
    <col min="3" max="3" width="7.8515625" style="70" hidden="1" customWidth="1"/>
    <col min="4" max="4" width="9.140625" style="47" customWidth="1"/>
    <col min="5" max="5" width="7.8515625" style="47" customWidth="1"/>
    <col min="6" max="6" width="42.8515625" style="47" customWidth="1"/>
    <col min="7" max="7" width="13.28125" style="47" customWidth="1"/>
    <col min="8" max="8" width="2.421875" style="47" customWidth="1"/>
    <col min="9" max="9" width="22.7109375" style="47" customWidth="1"/>
    <col min="10" max="11" width="2.421875" style="47" customWidth="1"/>
    <col min="12" max="12" width="25.57421875" style="47" customWidth="1"/>
    <col min="13" max="13" width="2.421875" style="47" customWidth="1"/>
    <col min="14" max="14" width="9.140625" style="47" customWidth="1"/>
    <col min="15" max="15" width="5.28125" style="47" customWidth="1"/>
    <col min="16" max="16384" width="9.140625" style="47" customWidth="1"/>
  </cols>
  <sheetData>
    <row r="1" ht="70.5" customHeight="1" hidden="1">
      <c r="A1" s="70" t="s">
        <v>27</v>
      </c>
    </row>
    <row r="2" spans="1:2" ht="38.25" customHeight="1" hidden="1">
      <c r="A2" s="70">
        <f>Справочники!D2</f>
        <v>31</v>
      </c>
      <c r="B2" s="71" t="str">
        <f>Справочники!J6</f>
        <v>3528000967</v>
      </c>
    </row>
    <row r="3" spans="1:2" ht="117" customHeight="1" hidden="1">
      <c r="A3" s="70" t="str">
        <f>Справочники!E2</f>
        <v>декабрь</v>
      </c>
      <c r="B3" s="70" t="str">
        <f>Справочники!C10</f>
        <v>тыс.руб.</v>
      </c>
    </row>
    <row r="4" spans="1:2" ht="148.5" customHeight="1" hidden="1">
      <c r="A4" s="70">
        <f>Справочники!F2</f>
        <v>2011</v>
      </c>
      <c r="B4" s="70" t="e">
        <f>Справочники!#REF!</f>
        <v>#REF!</v>
      </c>
    </row>
    <row r="5" spans="1:2" ht="122.25" customHeight="1" hidden="1">
      <c r="A5" s="70" t="str">
        <f>Справочники!C5</f>
        <v>МУП "Водоканал"</v>
      </c>
      <c r="B5" s="71" t="e">
        <f>Справочники!#REF!</f>
        <v>#REF!</v>
      </c>
    </row>
    <row r="6" ht="15.75" customHeight="1" hidden="1"/>
    <row r="7" spans="1:14" ht="20.25" customHeight="1" thickBot="1">
      <c r="A7" s="46"/>
      <c r="B7" s="48"/>
      <c r="C7" s="46"/>
      <c r="D7" s="49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0.25" customHeight="1" thickBot="1">
      <c r="A8" s="46"/>
      <c r="B8" s="46"/>
      <c r="C8" s="46"/>
      <c r="D8" s="52"/>
      <c r="E8" s="215" t="s">
        <v>84</v>
      </c>
      <c r="F8" s="216"/>
      <c r="G8" s="216"/>
      <c r="H8" s="216"/>
      <c r="I8" s="216"/>
      <c r="J8" s="216"/>
      <c r="K8" s="216"/>
      <c r="L8" s="216"/>
      <c r="M8" s="217"/>
      <c r="N8" s="53"/>
    </row>
    <row r="9" spans="1:14" ht="21" customHeight="1">
      <c r="A9" s="46"/>
      <c r="B9" s="46"/>
      <c r="C9" s="46"/>
      <c r="D9" s="52"/>
      <c r="E9" s="68"/>
      <c r="F9" s="68"/>
      <c r="G9" s="68"/>
      <c r="H9" s="68"/>
      <c r="I9" s="68"/>
      <c r="J9" s="68"/>
      <c r="K9" s="68"/>
      <c r="L9" s="72" t="s">
        <v>83</v>
      </c>
      <c r="M9" s="72"/>
      <c r="N9" s="53"/>
    </row>
    <row r="10" spans="4:14" ht="18" customHeight="1" thickBot="1">
      <c r="D10" s="52"/>
      <c r="E10" s="68"/>
      <c r="F10" s="68"/>
      <c r="G10" s="68"/>
      <c r="H10" s="68"/>
      <c r="I10" s="68"/>
      <c r="J10" s="68"/>
      <c r="K10" s="68"/>
      <c r="L10" s="99" t="str">
        <f>IF(Справочники!C10="","",Справочники!C10)</f>
        <v>тыс.руб.</v>
      </c>
      <c r="M10" s="99"/>
      <c r="N10" s="53"/>
    </row>
    <row r="11" spans="4:14" ht="40.5" customHeight="1" thickBot="1">
      <c r="D11" s="52"/>
      <c r="E11" s="69" t="s">
        <v>254</v>
      </c>
      <c r="F11" s="73" t="s">
        <v>317</v>
      </c>
      <c r="G11" s="73" t="s">
        <v>42</v>
      </c>
      <c r="H11" s="219" t="s">
        <v>85</v>
      </c>
      <c r="I11" s="220"/>
      <c r="J11" s="221"/>
      <c r="K11" s="219" t="s">
        <v>86</v>
      </c>
      <c r="L11" s="220"/>
      <c r="M11" s="225"/>
      <c r="N11" s="53"/>
    </row>
    <row r="12" spans="1:14" s="76" customFormat="1" ht="16.5" customHeight="1" thickBot="1">
      <c r="A12" s="70"/>
      <c r="B12" s="70"/>
      <c r="C12" s="70"/>
      <c r="D12" s="52"/>
      <c r="E12" s="83" t="s">
        <v>255</v>
      </c>
      <c r="F12" s="102">
        <v>1</v>
      </c>
      <c r="G12" s="102">
        <v>2</v>
      </c>
      <c r="H12" s="222">
        <v>3</v>
      </c>
      <c r="I12" s="223"/>
      <c r="J12" s="224"/>
      <c r="K12" s="222">
        <v>4</v>
      </c>
      <c r="L12" s="223"/>
      <c r="M12" s="226"/>
      <c r="N12" s="75"/>
    </row>
    <row r="13" spans="4:14" ht="18" customHeight="1">
      <c r="D13" s="52"/>
      <c r="E13" s="80">
        <v>1</v>
      </c>
      <c r="F13" s="213" t="s">
        <v>87</v>
      </c>
      <c r="G13" s="214"/>
      <c r="H13" s="125"/>
      <c r="I13" s="95"/>
      <c r="J13" s="95"/>
      <c r="K13" s="95"/>
      <c r="L13" s="95"/>
      <c r="M13" s="94"/>
      <c r="N13" s="53"/>
    </row>
    <row r="14" spans="1:14" ht="18" customHeight="1">
      <c r="A14" s="77" t="s">
        <v>88</v>
      </c>
      <c r="B14" s="70" t="s">
        <v>154</v>
      </c>
      <c r="D14" s="52"/>
      <c r="E14" s="64" t="s">
        <v>256</v>
      </c>
      <c r="F14" s="96" t="s">
        <v>88</v>
      </c>
      <c r="G14" s="129" t="s">
        <v>89</v>
      </c>
      <c r="H14" s="130"/>
      <c r="I14" s="109">
        <v>100085</v>
      </c>
      <c r="J14" s="131"/>
      <c r="K14" s="132"/>
      <c r="L14" s="109">
        <v>100085</v>
      </c>
      <c r="M14" s="133"/>
      <c r="N14" s="53"/>
    </row>
    <row r="15" spans="1:14" ht="24.75" customHeight="1">
      <c r="A15" s="77" t="s">
        <v>90</v>
      </c>
      <c r="B15" s="70" t="s">
        <v>155</v>
      </c>
      <c r="D15" s="52"/>
      <c r="E15" s="64" t="s">
        <v>257</v>
      </c>
      <c r="F15" s="96" t="s">
        <v>90</v>
      </c>
      <c r="G15" s="129"/>
      <c r="H15" s="130" t="s">
        <v>326</v>
      </c>
      <c r="I15" s="109"/>
      <c r="J15" s="131" t="s">
        <v>327</v>
      </c>
      <c r="K15" s="132" t="s">
        <v>326</v>
      </c>
      <c r="L15" s="109"/>
      <c r="M15" s="133" t="s">
        <v>327</v>
      </c>
      <c r="N15" s="53"/>
    </row>
    <row r="16" spans="1:14" ht="18" customHeight="1">
      <c r="A16" s="77" t="s">
        <v>91</v>
      </c>
      <c r="B16" s="70" t="s">
        <v>156</v>
      </c>
      <c r="D16" s="52"/>
      <c r="E16" s="64" t="s">
        <v>258</v>
      </c>
      <c r="F16" s="96" t="s">
        <v>91</v>
      </c>
      <c r="G16" s="129" t="s">
        <v>92</v>
      </c>
      <c r="H16" s="130"/>
      <c r="I16" s="109">
        <f>271597+885175</f>
        <v>1156772</v>
      </c>
      <c r="J16" s="131"/>
      <c r="K16" s="132"/>
      <c r="L16" s="109">
        <f>271597+995182</f>
        <v>1266779</v>
      </c>
      <c r="M16" s="133"/>
      <c r="N16" s="53"/>
    </row>
    <row r="17" spans="1:14" ht="18" customHeight="1">
      <c r="A17" s="77" t="s">
        <v>210</v>
      </c>
      <c r="B17" s="70" t="s">
        <v>157</v>
      </c>
      <c r="D17" s="52"/>
      <c r="E17" s="64" t="s">
        <v>259</v>
      </c>
      <c r="F17" s="96" t="s">
        <v>194</v>
      </c>
      <c r="G17" s="129" t="s">
        <v>93</v>
      </c>
      <c r="H17" s="130"/>
      <c r="I17" s="109">
        <v>1158</v>
      </c>
      <c r="J17" s="131"/>
      <c r="K17" s="132"/>
      <c r="L17" s="109">
        <v>1158</v>
      </c>
      <c r="M17" s="133"/>
      <c r="N17" s="53"/>
    </row>
    <row r="18" spans="1:14" ht="27.75" customHeight="1">
      <c r="A18" s="77" t="s">
        <v>211</v>
      </c>
      <c r="B18" s="70" t="s">
        <v>197</v>
      </c>
      <c r="D18" s="52"/>
      <c r="E18" s="64" t="s">
        <v>289</v>
      </c>
      <c r="F18" s="97" t="s">
        <v>193</v>
      </c>
      <c r="G18" s="129"/>
      <c r="H18" s="130"/>
      <c r="I18" s="109"/>
      <c r="J18" s="131"/>
      <c r="K18" s="132"/>
      <c r="L18" s="109"/>
      <c r="M18" s="133"/>
      <c r="N18" s="53"/>
    </row>
    <row r="19" spans="1:14" ht="27.75" customHeight="1">
      <c r="A19" s="77" t="s">
        <v>213</v>
      </c>
      <c r="B19" s="70" t="s">
        <v>198</v>
      </c>
      <c r="D19" s="52"/>
      <c r="E19" s="64" t="s">
        <v>290</v>
      </c>
      <c r="F19" s="97" t="s">
        <v>212</v>
      </c>
      <c r="G19" s="129"/>
      <c r="H19" s="130"/>
      <c r="I19" s="109">
        <v>1158</v>
      </c>
      <c r="J19" s="131"/>
      <c r="K19" s="132"/>
      <c r="L19" s="109">
        <v>1158</v>
      </c>
      <c r="M19" s="133"/>
      <c r="N19" s="53"/>
    </row>
    <row r="20" spans="1:14" ht="27.75" customHeight="1">
      <c r="A20" s="77" t="s">
        <v>94</v>
      </c>
      <c r="B20" s="70" t="s">
        <v>159</v>
      </c>
      <c r="D20" s="52"/>
      <c r="E20" s="64" t="s">
        <v>261</v>
      </c>
      <c r="F20" s="96" t="s">
        <v>94</v>
      </c>
      <c r="G20" s="129" t="s">
        <v>95</v>
      </c>
      <c r="H20" s="130"/>
      <c r="I20" s="109">
        <v>654228</v>
      </c>
      <c r="J20" s="131"/>
      <c r="K20" s="132"/>
      <c r="L20" s="109">
        <v>757335</v>
      </c>
      <c r="M20" s="133"/>
      <c r="N20" s="53"/>
    </row>
    <row r="21" spans="1:14" ht="18" customHeight="1" thickBot="1">
      <c r="A21" s="78" t="s">
        <v>96</v>
      </c>
      <c r="B21" s="70" t="s">
        <v>160</v>
      </c>
      <c r="D21" s="52"/>
      <c r="E21" s="65" t="s">
        <v>262</v>
      </c>
      <c r="F21" s="59" t="s">
        <v>96</v>
      </c>
      <c r="G21" s="134" t="s">
        <v>97</v>
      </c>
      <c r="H21" s="135"/>
      <c r="I21" s="110">
        <f>I14+I15+I16+I17+I20</f>
        <v>1912243</v>
      </c>
      <c r="J21" s="108"/>
      <c r="K21" s="107"/>
      <c r="L21" s="110">
        <f>L14+L15+L16+L17+L20</f>
        <v>2125357</v>
      </c>
      <c r="M21" s="114"/>
      <c r="N21" s="53"/>
    </row>
    <row r="22" spans="4:14" ht="18" customHeight="1">
      <c r="D22" s="52"/>
      <c r="E22" s="80" t="s">
        <v>264</v>
      </c>
      <c r="F22" s="213" t="s">
        <v>98</v>
      </c>
      <c r="G22" s="214"/>
      <c r="H22" s="125"/>
      <c r="I22" s="93"/>
      <c r="J22" s="93"/>
      <c r="K22" s="93"/>
      <c r="L22" s="93"/>
      <c r="M22" s="92"/>
      <c r="N22" s="53"/>
    </row>
    <row r="23" spans="1:14" ht="18" customHeight="1">
      <c r="A23" s="79" t="s">
        <v>99</v>
      </c>
      <c r="B23" s="70" t="s">
        <v>162</v>
      </c>
      <c r="D23" s="52"/>
      <c r="E23" s="64" t="s">
        <v>265</v>
      </c>
      <c r="F23" s="96" t="s">
        <v>99</v>
      </c>
      <c r="G23" s="129" t="s">
        <v>100</v>
      </c>
      <c r="H23" s="130"/>
      <c r="I23" s="109"/>
      <c r="J23" s="131"/>
      <c r="K23" s="132"/>
      <c r="L23" s="109">
        <v>9545</v>
      </c>
      <c r="M23" s="133"/>
      <c r="N23" s="53"/>
    </row>
    <row r="24" spans="1:14" ht="18" customHeight="1">
      <c r="A24" s="79" t="s">
        <v>101</v>
      </c>
      <c r="B24" s="70" t="s">
        <v>163</v>
      </c>
      <c r="D24" s="52"/>
      <c r="E24" s="64" t="s">
        <v>273</v>
      </c>
      <c r="F24" s="96" t="s">
        <v>101</v>
      </c>
      <c r="G24" s="129" t="s">
        <v>102</v>
      </c>
      <c r="H24" s="130"/>
      <c r="I24" s="109">
        <v>7777</v>
      </c>
      <c r="J24" s="131"/>
      <c r="K24" s="132"/>
      <c r="L24" s="109">
        <v>12820</v>
      </c>
      <c r="M24" s="133"/>
      <c r="N24" s="53"/>
    </row>
    <row r="25" spans="1:14" ht="18" customHeight="1">
      <c r="A25" s="79" t="s">
        <v>103</v>
      </c>
      <c r="B25" s="70" t="s">
        <v>164</v>
      </c>
      <c r="D25" s="52"/>
      <c r="E25" s="64" t="s">
        <v>274</v>
      </c>
      <c r="F25" s="96" t="s">
        <v>103</v>
      </c>
      <c r="G25" s="129" t="s">
        <v>104</v>
      </c>
      <c r="H25" s="130"/>
      <c r="I25" s="109"/>
      <c r="J25" s="131"/>
      <c r="K25" s="132"/>
      <c r="L25" s="109"/>
      <c r="M25" s="133"/>
      <c r="N25" s="53"/>
    </row>
    <row r="26" spans="1:14" ht="18" customHeight="1" thickBot="1">
      <c r="A26" s="79" t="s">
        <v>105</v>
      </c>
      <c r="B26" s="70" t="s">
        <v>165</v>
      </c>
      <c r="D26" s="52"/>
      <c r="E26" s="65" t="s">
        <v>276</v>
      </c>
      <c r="F26" s="59" t="s">
        <v>105</v>
      </c>
      <c r="G26" s="134" t="s">
        <v>106</v>
      </c>
      <c r="H26" s="135"/>
      <c r="I26" s="110">
        <f>SUM(I23:I25)</f>
        <v>7777</v>
      </c>
      <c r="J26" s="108"/>
      <c r="K26" s="107"/>
      <c r="L26" s="110">
        <f>SUM(L23:L25)</f>
        <v>22365</v>
      </c>
      <c r="M26" s="113"/>
      <c r="N26" s="53"/>
    </row>
    <row r="27" spans="4:14" ht="18" customHeight="1">
      <c r="D27" s="52"/>
      <c r="E27" s="80" t="s">
        <v>282</v>
      </c>
      <c r="F27" s="213" t="s">
        <v>107</v>
      </c>
      <c r="G27" s="214"/>
      <c r="H27" s="125"/>
      <c r="I27" s="93"/>
      <c r="J27" s="93"/>
      <c r="K27" s="93"/>
      <c r="L27" s="93"/>
      <c r="M27" s="92"/>
      <c r="N27" s="53"/>
    </row>
    <row r="28" spans="1:14" ht="18" customHeight="1">
      <c r="A28" s="56" t="s">
        <v>108</v>
      </c>
      <c r="B28" s="70" t="s">
        <v>199</v>
      </c>
      <c r="D28" s="52"/>
      <c r="E28" s="64" t="s">
        <v>291</v>
      </c>
      <c r="F28" s="96" t="s">
        <v>108</v>
      </c>
      <c r="G28" s="129" t="s">
        <v>109</v>
      </c>
      <c r="H28" s="130"/>
      <c r="I28" s="109">
        <v>24609</v>
      </c>
      <c r="J28" s="131"/>
      <c r="K28" s="132"/>
      <c r="L28" s="109">
        <v>18055</v>
      </c>
      <c r="M28" s="133"/>
      <c r="N28" s="53"/>
    </row>
    <row r="29" spans="1:14" ht="18" customHeight="1">
      <c r="A29" s="56" t="s">
        <v>214</v>
      </c>
      <c r="B29" s="70" t="s">
        <v>200</v>
      </c>
      <c r="D29" s="52"/>
      <c r="E29" s="64" t="s">
        <v>292</v>
      </c>
      <c r="F29" s="96" t="s">
        <v>196</v>
      </c>
      <c r="G29" s="129" t="s">
        <v>110</v>
      </c>
      <c r="H29" s="130"/>
      <c r="I29" s="109">
        <v>101090</v>
      </c>
      <c r="J29" s="131"/>
      <c r="K29" s="132"/>
      <c r="L29" s="109">
        <v>109836</v>
      </c>
      <c r="M29" s="133"/>
      <c r="N29" s="53"/>
    </row>
    <row r="30" spans="1:14" ht="18" customHeight="1">
      <c r="A30" s="56" t="s">
        <v>215</v>
      </c>
      <c r="B30" s="70" t="s">
        <v>201</v>
      </c>
      <c r="D30" s="52"/>
      <c r="E30" s="64" t="s">
        <v>293</v>
      </c>
      <c r="F30" s="97" t="s">
        <v>195</v>
      </c>
      <c r="G30" s="129" t="s">
        <v>371</v>
      </c>
      <c r="H30" s="130"/>
      <c r="I30" s="109">
        <v>51971</v>
      </c>
      <c r="J30" s="131"/>
      <c r="K30" s="132"/>
      <c r="L30" s="109">
        <v>54538</v>
      </c>
      <c r="M30" s="133"/>
      <c r="N30" s="53"/>
    </row>
    <row r="31" spans="1:14" ht="27.75" customHeight="1">
      <c r="A31" s="56" t="s">
        <v>216</v>
      </c>
      <c r="B31" s="70" t="s">
        <v>202</v>
      </c>
      <c r="D31" s="52"/>
      <c r="E31" s="64" t="s">
        <v>294</v>
      </c>
      <c r="F31" s="97" t="s">
        <v>111</v>
      </c>
      <c r="G31" s="129" t="s">
        <v>372</v>
      </c>
      <c r="H31" s="130"/>
      <c r="I31" s="109">
        <v>16660</v>
      </c>
      <c r="J31" s="131"/>
      <c r="K31" s="132"/>
      <c r="L31" s="109">
        <v>12704</v>
      </c>
      <c r="M31" s="133"/>
      <c r="N31" s="53"/>
    </row>
    <row r="32" spans="1:14" ht="27.75" customHeight="1">
      <c r="A32" s="56" t="s">
        <v>217</v>
      </c>
      <c r="B32" s="70" t="s">
        <v>203</v>
      </c>
      <c r="D32" s="52"/>
      <c r="E32" s="64" t="s">
        <v>295</v>
      </c>
      <c r="F32" s="97" t="s">
        <v>112</v>
      </c>
      <c r="G32" s="129" t="s">
        <v>373</v>
      </c>
      <c r="H32" s="130"/>
      <c r="I32" s="109">
        <v>4813</v>
      </c>
      <c r="J32" s="131"/>
      <c r="K32" s="132"/>
      <c r="L32" s="109">
        <v>4645</v>
      </c>
      <c r="M32" s="133"/>
      <c r="N32" s="53"/>
    </row>
    <row r="33" spans="1:14" ht="18" customHeight="1">
      <c r="A33" s="56" t="s">
        <v>218</v>
      </c>
      <c r="B33" s="70" t="s">
        <v>204</v>
      </c>
      <c r="D33" s="52"/>
      <c r="E33" s="64" t="s">
        <v>296</v>
      </c>
      <c r="F33" s="97" t="s">
        <v>113</v>
      </c>
      <c r="G33" s="129" t="s">
        <v>374</v>
      </c>
      <c r="H33" s="130"/>
      <c r="I33" s="109">
        <v>25602</v>
      </c>
      <c r="J33" s="131"/>
      <c r="K33" s="132"/>
      <c r="L33" s="109">
        <v>35016</v>
      </c>
      <c r="M33" s="133"/>
      <c r="N33" s="53"/>
    </row>
    <row r="34" spans="1:14" ht="18" customHeight="1">
      <c r="A34" s="77" t="s">
        <v>219</v>
      </c>
      <c r="B34" s="70" t="s">
        <v>205</v>
      </c>
      <c r="D34" s="52"/>
      <c r="E34" s="64" t="s">
        <v>297</v>
      </c>
      <c r="F34" s="97" t="s">
        <v>114</v>
      </c>
      <c r="G34" s="129" t="s">
        <v>375</v>
      </c>
      <c r="H34" s="130"/>
      <c r="I34" s="109">
        <f>626+1418</f>
        <v>2044</v>
      </c>
      <c r="J34" s="131"/>
      <c r="K34" s="132"/>
      <c r="L34" s="109">
        <f>501+83+2349</f>
        <v>2933</v>
      </c>
      <c r="M34" s="133"/>
      <c r="N34" s="53"/>
    </row>
    <row r="35" spans="1:14" ht="27.75" customHeight="1">
      <c r="A35" s="77" t="s">
        <v>220</v>
      </c>
      <c r="B35" s="70" t="s">
        <v>224</v>
      </c>
      <c r="D35" s="52"/>
      <c r="E35" s="64" t="s">
        <v>298</v>
      </c>
      <c r="F35" s="96" t="s">
        <v>115</v>
      </c>
      <c r="G35" s="129" t="s">
        <v>116</v>
      </c>
      <c r="H35" s="130"/>
      <c r="I35" s="109"/>
      <c r="J35" s="131"/>
      <c r="K35" s="132"/>
      <c r="L35" s="109"/>
      <c r="M35" s="133"/>
      <c r="N35" s="53"/>
    </row>
    <row r="36" spans="1:14" ht="18" customHeight="1">
      <c r="A36" s="77" t="s">
        <v>117</v>
      </c>
      <c r="B36" s="70" t="s">
        <v>225</v>
      </c>
      <c r="D36" s="52"/>
      <c r="E36" s="64" t="s">
        <v>299</v>
      </c>
      <c r="F36" s="96" t="s">
        <v>117</v>
      </c>
      <c r="G36" s="129" t="s">
        <v>118</v>
      </c>
      <c r="H36" s="130"/>
      <c r="I36" s="109">
        <v>17395</v>
      </c>
      <c r="J36" s="131"/>
      <c r="K36" s="132"/>
      <c r="L36" s="109">
        <v>14180</v>
      </c>
      <c r="M36" s="133"/>
      <c r="N36" s="53"/>
    </row>
    <row r="37" spans="1:14" ht="18" customHeight="1">
      <c r="A37" s="77" t="s">
        <v>119</v>
      </c>
      <c r="B37" s="70" t="s">
        <v>226</v>
      </c>
      <c r="D37" s="52"/>
      <c r="E37" s="64" t="s">
        <v>300</v>
      </c>
      <c r="F37" s="96" t="s">
        <v>119</v>
      </c>
      <c r="G37" s="129" t="s">
        <v>120</v>
      </c>
      <c r="H37" s="130"/>
      <c r="I37" s="109"/>
      <c r="J37" s="131"/>
      <c r="K37" s="132"/>
      <c r="L37" s="109"/>
      <c r="M37" s="133"/>
      <c r="N37" s="53"/>
    </row>
    <row r="38" spans="1:14" ht="18" customHeight="1">
      <c r="A38" s="77" t="s">
        <v>121</v>
      </c>
      <c r="B38" s="70" t="s">
        <v>227</v>
      </c>
      <c r="D38" s="52"/>
      <c r="E38" s="64" t="s">
        <v>301</v>
      </c>
      <c r="F38" s="96" t="s">
        <v>121</v>
      </c>
      <c r="G38" s="129" t="s">
        <v>122</v>
      </c>
      <c r="H38" s="130"/>
      <c r="I38" s="109">
        <v>45</v>
      </c>
      <c r="J38" s="131"/>
      <c r="K38" s="132"/>
      <c r="L38" s="109">
        <v>265</v>
      </c>
      <c r="M38" s="133"/>
      <c r="N38" s="53"/>
    </row>
    <row r="39" spans="1:14" ht="18" customHeight="1" thickBot="1">
      <c r="A39" s="78" t="s">
        <v>123</v>
      </c>
      <c r="B39" s="70" t="s">
        <v>228</v>
      </c>
      <c r="D39" s="52"/>
      <c r="E39" s="65" t="s">
        <v>302</v>
      </c>
      <c r="F39" s="59" t="s">
        <v>123</v>
      </c>
      <c r="G39" s="134" t="s">
        <v>124</v>
      </c>
      <c r="H39" s="135"/>
      <c r="I39" s="110">
        <f>I28+I29+I35+I36+I37+I38</f>
        <v>143139</v>
      </c>
      <c r="J39" s="108"/>
      <c r="K39" s="107"/>
      <c r="L39" s="117">
        <f>L28+L29+L35+L36+L37+L38</f>
        <v>142336</v>
      </c>
      <c r="M39" s="114"/>
      <c r="N39" s="53"/>
    </row>
    <row r="40" spans="1:14" ht="18" customHeight="1" thickBot="1">
      <c r="A40" s="78" t="s">
        <v>81</v>
      </c>
      <c r="B40" s="70" t="s">
        <v>229</v>
      </c>
      <c r="D40" s="52"/>
      <c r="E40" s="81" t="s">
        <v>303</v>
      </c>
      <c r="F40" s="82" t="s">
        <v>81</v>
      </c>
      <c r="G40" s="136" t="s">
        <v>125</v>
      </c>
      <c r="H40" s="137"/>
      <c r="I40" s="115">
        <f>I39+I26+I21</f>
        <v>2063159</v>
      </c>
      <c r="J40" s="111"/>
      <c r="K40" s="112"/>
      <c r="L40" s="118">
        <f>L39+L26+L21</f>
        <v>2290058</v>
      </c>
      <c r="M40" s="119"/>
      <c r="N40" s="53"/>
    </row>
    <row r="41" spans="4:14" ht="18" customHeight="1">
      <c r="D41" s="52"/>
      <c r="E41" s="80" t="s">
        <v>304</v>
      </c>
      <c r="F41" s="213" t="s">
        <v>126</v>
      </c>
      <c r="G41" s="218"/>
      <c r="H41" s="218"/>
      <c r="I41" s="218"/>
      <c r="J41" s="218"/>
      <c r="K41" s="218"/>
      <c r="L41" s="218"/>
      <c r="M41" s="105"/>
      <c r="N41" s="53"/>
    </row>
    <row r="42" spans="1:14" ht="24" customHeight="1">
      <c r="A42" s="56" t="s">
        <v>127</v>
      </c>
      <c r="B42" s="70" t="s">
        <v>149</v>
      </c>
      <c r="D42" s="52"/>
      <c r="E42" s="64" t="s">
        <v>305</v>
      </c>
      <c r="F42" s="96" t="s">
        <v>306</v>
      </c>
      <c r="G42" s="129"/>
      <c r="H42" s="130"/>
      <c r="I42" s="109">
        <v>1103</v>
      </c>
      <c r="J42" s="131"/>
      <c r="K42" s="132"/>
      <c r="L42" s="109">
        <v>67</v>
      </c>
      <c r="M42" s="133"/>
      <c r="N42" s="53"/>
    </row>
    <row r="43" spans="1:14" ht="18" customHeight="1">
      <c r="A43" s="56" t="s">
        <v>221</v>
      </c>
      <c r="B43" s="70" t="s">
        <v>230</v>
      </c>
      <c r="D43" s="52"/>
      <c r="E43" s="64" t="s">
        <v>309</v>
      </c>
      <c r="F43" s="97" t="s">
        <v>307</v>
      </c>
      <c r="G43" s="129"/>
      <c r="H43" s="130"/>
      <c r="I43" s="109"/>
      <c r="J43" s="131"/>
      <c r="K43" s="132"/>
      <c r="L43" s="109"/>
      <c r="M43" s="133"/>
      <c r="N43" s="53"/>
    </row>
    <row r="44" spans="1:14" ht="27.75" customHeight="1">
      <c r="A44" s="56" t="s">
        <v>222</v>
      </c>
      <c r="B44" s="70" t="s">
        <v>150</v>
      </c>
      <c r="D44" s="52"/>
      <c r="E44" s="64" t="s">
        <v>308</v>
      </c>
      <c r="F44" s="96" t="s">
        <v>128</v>
      </c>
      <c r="G44" s="129"/>
      <c r="H44" s="130"/>
      <c r="I44" s="109">
        <v>608</v>
      </c>
      <c r="J44" s="131"/>
      <c r="K44" s="132"/>
      <c r="L44" s="109"/>
      <c r="M44" s="133"/>
      <c r="N44" s="53"/>
    </row>
    <row r="45" spans="1:14" ht="18" customHeight="1">
      <c r="A45" s="56" t="s">
        <v>223</v>
      </c>
      <c r="B45" s="70" t="s">
        <v>151</v>
      </c>
      <c r="D45" s="52"/>
      <c r="E45" s="64" t="s">
        <v>310</v>
      </c>
      <c r="F45" s="96" t="s">
        <v>129</v>
      </c>
      <c r="G45" s="129"/>
      <c r="H45" s="130"/>
      <c r="I45" s="109"/>
      <c r="J45" s="131"/>
      <c r="K45" s="132"/>
      <c r="L45" s="109"/>
      <c r="M45" s="133"/>
      <c r="N45" s="53"/>
    </row>
    <row r="46" spans="1:14" ht="27.75" customHeight="1">
      <c r="A46" s="56" t="s">
        <v>130</v>
      </c>
      <c r="B46" s="70" t="s">
        <v>152</v>
      </c>
      <c r="D46" s="52"/>
      <c r="E46" s="64" t="s">
        <v>311</v>
      </c>
      <c r="F46" s="96" t="s">
        <v>130</v>
      </c>
      <c r="G46" s="129"/>
      <c r="H46" s="130"/>
      <c r="I46" s="109">
        <v>485</v>
      </c>
      <c r="J46" s="131"/>
      <c r="K46" s="132"/>
      <c r="L46" s="109"/>
      <c r="M46" s="133"/>
      <c r="N46" s="53"/>
    </row>
    <row r="47" spans="1:14" ht="25.5" customHeight="1">
      <c r="A47" s="56" t="s">
        <v>131</v>
      </c>
      <c r="B47" s="70" t="s">
        <v>153</v>
      </c>
      <c r="D47" s="52"/>
      <c r="E47" s="64" t="s">
        <v>312</v>
      </c>
      <c r="F47" s="96" t="s">
        <v>131</v>
      </c>
      <c r="G47" s="129"/>
      <c r="H47" s="130"/>
      <c r="I47" s="109">
        <v>1589</v>
      </c>
      <c r="J47" s="131"/>
      <c r="K47" s="132"/>
      <c r="L47" s="109"/>
      <c r="M47" s="133"/>
      <c r="N47" s="53"/>
    </row>
    <row r="48" spans="1:14" ht="22.5" customHeight="1">
      <c r="A48" s="56" t="s">
        <v>132</v>
      </c>
      <c r="B48" s="70" t="s">
        <v>206</v>
      </c>
      <c r="D48" s="52"/>
      <c r="E48" s="64" t="s">
        <v>313</v>
      </c>
      <c r="F48" s="96" t="s">
        <v>132</v>
      </c>
      <c r="G48" s="129"/>
      <c r="H48" s="130"/>
      <c r="I48" s="109">
        <v>18780</v>
      </c>
      <c r="J48" s="131"/>
      <c r="K48" s="132"/>
      <c r="L48" s="109">
        <v>7419</v>
      </c>
      <c r="M48" s="133"/>
      <c r="N48" s="53"/>
    </row>
    <row r="49" spans="1:14" ht="18" customHeight="1">
      <c r="A49" s="56" t="s">
        <v>133</v>
      </c>
      <c r="B49" s="70" t="s">
        <v>207</v>
      </c>
      <c r="D49" s="52"/>
      <c r="E49" s="64" t="s">
        <v>314</v>
      </c>
      <c r="F49" s="96" t="s">
        <v>133</v>
      </c>
      <c r="G49" s="129"/>
      <c r="H49" s="130"/>
      <c r="I49" s="109"/>
      <c r="J49" s="131"/>
      <c r="K49" s="132"/>
      <c r="L49" s="109"/>
      <c r="M49" s="133"/>
      <c r="N49" s="53"/>
    </row>
    <row r="50" spans="1:14" ht="27.75" customHeight="1">
      <c r="A50" s="56" t="s">
        <v>134</v>
      </c>
      <c r="B50" s="70" t="s">
        <v>208</v>
      </c>
      <c r="D50" s="52"/>
      <c r="E50" s="64" t="s">
        <v>315</v>
      </c>
      <c r="F50" s="96" t="s">
        <v>134</v>
      </c>
      <c r="G50" s="129"/>
      <c r="H50" s="130"/>
      <c r="I50" s="109">
        <v>1560</v>
      </c>
      <c r="J50" s="131"/>
      <c r="K50" s="132"/>
      <c r="L50" s="109"/>
      <c r="M50" s="133"/>
      <c r="N50" s="53"/>
    </row>
    <row r="51" spans="1:14" ht="27.75" customHeight="1" thickBot="1">
      <c r="A51" s="56" t="s">
        <v>135</v>
      </c>
      <c r="B51" s="70" t="s">
        <v>209</v>
      </c>
      <c r="D51" s="52"/>
      <c r="E51" s="65" t="s">
        <v>316</v>
      </c>
      <c r="F51" s="98" t="s">
        <v>135</v>
      </c>
      <c r="G51" s="134"/>
      <c r="H51" s="135"/>
      <c r="I51" s="116"/>
      <c r="J51" s="138"/>
      <c r="K51" s="139"/>
      <c r="L51" s="116"/>
      <c r="M51" s="140"/>
      <c r="N51" s="53"/>
    </row>
    <row r="52" spans="4:14" ht="22.5" customHeight="1"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2"/>
    </row>
  </sheetData>
  <sheetProtection password="FA9C" sheet="1" scenarios="1" formatColumns="0" formatRows="0"/>
  <mergeCells count="9">
    <mergeCell ref="E8:M8"/>
    <mergeCell ref="F41:L41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I42:M51 I28:M38 I14:I19 J16:K19 L14:L19 M14 M16:M19">
      <formula1>0</formula1>
      <formula2>9.99999999999999E+22</formula2>
    </dataValidation>
    <dataValidation type="decimal" allowBlank="1" showInputMessage="1" showErrorMessage="1" sqref="I20:M21 I26:M26 I39:M39">
      <formula1>-99999999999999900000000</formula1>
      <formula2>9.99999999999999E+22</formula2>
    </dataValidation>
  </dataValidations>
  <printOptions/>
  <pageMargins left="0.11" right="0.11" top="0.3" bottom="0.17" header="0.23" footer="0.1"/>
  <pageSetup fitToHeight="1" fitToWidth="1" horizontalDpi="300" verticalDpi="300" orientation="portrait" paperSize="9" scale="77" r:id="rId1"/>
  <ignoredErrors>
    <ignoredError sqref="G40 G23:G26 E44:E51 E22 E27 G14:G17 G35:G39 E40:E41 E42 G20:G21 G28:G29" numberStoredAsText="1"/>
    <ignoredError sqref="E18:E19 E30:E34" twoDigitTextYear="1"/>
    <ignoredError sqref="I39 L39 L26 I26" unlockedFormula="1"/>
    <ignoredError sqref="E4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41" bestFit="1" customWidth="1"/>
    <col min="2" max="2" width="45.7109375" style="5" customWidth="1"/>
    <col min="3" max="3" width="9.7109375" style="0" customWidth="1"/>
    <col min="4" max="6" width="9.140625" style="5" customWidth="1"/>
    <col min="7" max="7" width="19.8515625" style="5" customWidth="1"/>
    <col min="8" max="8" width="17.28125" style="5" customWidth="1"/>
    <col min="9" max="13" width="9.140625" style="5" customWidth="1"/>
    <col min="14" max="14" width="48.421875" style="5" bestFit="1" customWidth="1"/>
    <col min="15" max="15" width="10.7109375" style="5" bestFit="1" customWidth="1"/>
    <col min="16" max="16384" width="9.140625" style="5" customWidth="1"/>
  </cols>
  <sheetData>
    <row r="1" spans="1:15" ht="12.75">
      <c r="A1" s="104" t="s">
        <v>239</v>
      </c>
      <c r="B1" s="2"/>
      <c r="G1" s="5" t="s">
        <v>141</v>
      </c>
      <c r="H1" s="6" t="s">
        <v>11</v>
      </c>
      <c r="I1" s="7">
        <v>2006</v>
      </c>
      <c r="J1" s="5" t="s">
        <v>8</v>
      </c>
      <c r="K1" s="5" t="s">
        <v>136</v>
      </c>
      <c r="L1" s="8" t="s">
        <v>11</v>
      </c>
      <c r="N1" s="44" t="s">
        <v>240</v>
      </c>
      <c r="O1" s="44" t="s">
        <v>366</v>
      </c>
    </row>
    <row r="2" spans="1:15" ht="12.75">
      <c r="A2" s="142" t="s">
        <v>328</v>
      </c>
      <c r="B2" s="2"/>
      <c r="G2" s="5" t="s">
        <v>142</v>
      </c>
      <c r="H2" s="6" t="s">
        <v>12</v>
      </c>
      <c r="I2" s="7">
        <f aca="true" t="shared" si="0" ref="I2:I20">I1+1</f>
        <v>2007</v>
      </c>
      <c r="J2" s="5" t="s">
        <v>9</v>
      </c>
      <c r="K2" s="5" t="s">
        <v>137</v>
      </c>
      <c r="L2" s="8" t="s">
        <v>12</v>
      </c>
      <c r="N2" s="45" t="s">
        <v>241</v>
      </c>
      <c r="O2" s="124" t="s">
        <v>367</v>
      </c>
    </row>
    <row r="3" spans="1:15" ht="12.75">
      <c r="A3" s="142" t="s">
        <v>329</v>
      </c>
      <c r="B3" s="2"/>
      <c r="G3" s="5" t="s">
        <v>20</v>
      </c>
      <c r="H3" s="6" t="s">
        <v>13</v>
      </c>
      <c r="I3" s="7">
        <f t="shared" si="0"/>
        <v>2008</v>
      </c>
      <c r="L3" s="8" t="s">
        <v>13</v>
      </c>
      <c r="N3" s="45" t="s">
        <v>242</v>
      </c>
      <c r="O3" s="124" t="s">
        <v>368</v>
      </c>
    </row>
    <row r="4" spans="1:15" ht="12.75">
      <c r="A4" s="142" t="s">
        <v>330</v>
      </c>
      <c r="B4" s="2"/>
      <c r="G4" s="5" t="s">
        <v>143</v>
      </c>
      <c r="H4" s="6" t="s">
        <v>14</v>
      </c>
      <c r="I4" s="7">
        <f t="shared" si="0"/>
        <v>2009</v>
      </c>
      <c r="L4" s="8" t="s">
        <v>14</v>
      </c>
      <c r="N4" s="45" t="s">
        <v>243</v>
      </c>
      <c r="O4" s="124" t="s">
        <v>364</v>
      </c>
    </row>
    <row r="5" spans="1:15" ht="12.75">
      <c r="A5" s="142" t="s">
        <v>331</v>
      </c>
      <c r="B5" s="2"/>
      <c r="G5" s="5" t="s">
        <v>144</v>
      </c>
      <c r="H5" s="6" t="s">
        <v>15</v>
      </c>
      <c r="I5" s="7">
        <f t="shared" si="0"/>
        <v>2010</v>
      </c>
      <c r="L5" s="8" t="s">
        <v>15</v>
      </c>
      <c r="N5" s="45" t="s">
        <v>244</v>
      </c>
      <c r="O5" s="124" t="s">
        <v>365</v>
      </c>
    </row>
    <row r="6" spans="1:14" ht="12.75">
      <c r="A6" s="142" t="s">
        <v>332</v>
      </c>
      <c r="B6" s="2"/>
      <c r="G6" s="5" t="s">
        <v>21</v>
      </c>
      <c r="H6" s="6" t="s">
        <v>16</v>
      </c>
      <c r="I6" s="7">
        <f t="shared" si="0"/>
        <v>2011</v>
      </c>
      <c r="L6" s="8" t="s">
        <v>16</v>
      </c>
      <c r="N6" s="45" t="s">
        <v>245</v>
      </c>
    </row>
    <row r="7" spans="1:14" ht="12.75">
      <c r="A7" s="142" t="s">
        <v>333</v>
      </c>
      <c r="B7" s="2"/>
      <c r="G7" s="5" t="s">
        <v>145</v>
      </c>
      <c r="H7" s="6" t="s">
        <v>17</v>
      </c>
      <c r="I7" s="7">
        <f t="shared" si="0"/>
        <v>2012</v>
      </c>
      <c r="L7" s="8" t="s">
        <v>17</v>
      </c>
      <c r="N7" s="45" t="s">
        <v>246</v>
      </c>
    </row>
    <row r="8" spans="1:14" ht="12.75">
      <c r="A8" s="142" t="s">
        <v>334</v>
      </c>
      <c r="B8" s="2"/>
      <c r="G8" s="5" t="s">
        <v>146</v>
      </c>
      <c r="H8" s="6" t="s">
        <v>18</v>
      </c>
      <c r="I8" s="7">
        <f t="shared" si="0"/>
        <v>2013</v>
      </c>
      <c r="L8" s="8" t="s">
        <v>18</v>
      </c>
      <c r="N8" s="45" t="s">
        <v>247</v>
      </c>
    </row>
    <row r="9" spans="1:14" ht="12.75">
      <c r="A9" s="142" t="s">
        <v>335</v>
      </c>
      <c r="B9" s="2"/>
      <c r="G9" s="5" t="s">
        <v>22</v>
      </c>
      <c r="H9" s="6" t="s">
        <v>19</v>
      </c>
      <c r="I9" s="7">
        <f t="shared" si="0"/>
        <v>2014</v>
      </c>
      <c r="L9" s="8" t="s">
        <v>19</v>
      </c>
      <c r="N9" s="45" t="s">
        <v>248</v>
      </c>
    </row>
    <row r="10" spans="1:14" ht="12.75">
      <c r="A10" s="142" t="s">
        <v>336</v>
      </c>
      <c r="B10" s="2"/>
      <c r="G10" s="5" t="s">
        <v>147</v>
      </c>
      <c r="H10" s="9">
        <f aca="true" t="shared" si="1" ref="H10:H31">H9+1</f>
        <v>10</v>
      </c>
      <c r="I10" s="7">
        <f t="shared" si="0"/>
        <v>2015</v>
      </c>
      <c r="L10" s="8">
        <f>L9+1</f>
        <v>10</v>
      </c>
      <c r="N10" s="45" t="s">
        <v>249</v>
      </c>
    </row>
    <row r="11" spans="1:14" ht="12.75">
      <c r="A11" s="142" t="s">
        <v>337</v>
      </c>
      <c r="B11" s="2"/>
      <c r="G11" s="5" t="s">
        <v>148</v>
      </c>
      <c r="H11" s="9">
        <f t="shared" si="1"/>
        <v>11</v>
      </c>
      <c r="I11" s="7">
        <f t="shared" si="0"/>
        <v>2016</v>
      </c>
      <c r="L11" s="8">
        <f>L10+1</f>
        <v>11</v>
      </c>
      <c r="N11" s="45" t="s">
        <v>250</v>
      </c>
    </row>
    <row r="12" spans="1:14" ht="12.75">
      <c r="A12" s="142" t="s">
        <v>338</v>
      </c>
      <c r="B12" s="2"/>
      <c r="G12" s="5" t="s">
        <v>23</v>
      </c>
      <c r="H12" s="9">
        <f t="shared" si="1"/>
        <v>12</v>
      </c>
      <c r="I12" s="7">
        <f t="shared" si="0"/>
        <v>2017</v>
      </c>
      <c r="L12" s="8">
        <f>L11+1</f>
        <v>12</v>
      </c>
      <c r="N12" s="45" t="s">
        <v>251</v>
      </c>
    </row>
    <row r="13" spans="1:14" ht="12.75">
      <c r="A13" s="142" t="s">
        <v>339</v>
      </c>
      <c r="B13" s="2"/>
      <c r="H13" s="9">
        <f t="shared" si="1"/>
        <v>13</v>
      </c>
      <c r="I13" s="7">
        <f t="shared" si="0"/>
        <v>2018</v>
      </c>
      <c r="N13" s="45" t="s">
        <v>252</v>
      </c>
    </row>
    <row r="14" spans="1:14" ht="14.25">
      <c r="A14" s="142" t="s">
        <v>340</v>
      </c>
      <c r="B14" s="4"/>
      <c r="H14" s="9">
        <f t="shared" si="1"/>
        <v>14</v>
      </c>
      <c r="I14" s="7">
        <f t="shared" si="0"/>
        <v>2019</v>
      </c>
      <c r="N14" s="45" t="s">
        <v>253</v>
      </c>
    </row>
    <row r="15" spans="1:9" ht="12.75">
      <c r="A15" s="142" t="s">
        <v>341</v>
      </c>
      <c r="B15" s="2"/>
      <c r="H15" s="9">
        <f t="shared" si="1"/>
        <v>15</v>
      </c>
      <c r="I15" s="7">
        <f t="shared" si="0"/>
        <v>2020</v>
      </c>
    </row>
    <row r="16" spans="1:9" ht="12.75">
      <c r="A16" s="142" t="s">
        <v>342</v>
      </c>
      <c r="B16" s="2"/>
      <c r="H16" s="9">
        <f t="shared" si="1"/>
        <v>16</v>
      </c>
      <c r="I16" s="7">
        <f t="shared" si="0"/>
        <v>2021</v>
      </c>
    </row>
    <row r="17" spans="1:9" ht="12.75">
      <c r="A17" s="142" t="s">
        <v>343</v>
      </c>
      <c r="B17" s="2"/>
      <c r="H17" s="9">
        <f t="shared" si="1"/>
        <v>17</v>
      </c>
      <c r="I17" s="7">
        <f t="shared" si="0"/>
        <v>2022</v>
      </c>
    </row>
    <row r="18" spans="1:9" ht="12.75">
      <c r="A18" s="142" t="s">
        <v>7</v>
      </c>
      <c r="B18" s="2"/>
      <c r="H18" s="9">
        <f t="shared" si="1"/>
        <v>18</v>
      </c>
      <c r="I18" s="7">
        <f t="shared" si="0"/>
        <v>2023</v>
      </c>
    </row>
    <row r="19" spans="1:9" ht="12.75">
      <c r="A19" s="142" t="s">
        <v>182</v>
      </c>
      <c r="B19" s="2"/>
      <c r="H19" s="9">
        <f t="shared" si="1"/>
        <v>19</v>
      </c>
      <c r="I19" s="7">
        <f t="shared" si="0"/>
        <v>2024</v>
      </c>
    </row>
    <row r="20" spans="1:9" ht="12.75">
      <c r="A20" s="142" t="s">
        <v>344</v>
      </c>
      <c r="B20" s="1"/>
      <c r="H20" s="5">
        <f t="shared" si="1"/>
        <v>20</v>
      </c>
      <c r="I20" s="7">
        <f t="shared" si="0"/>
        <v>2025</v>
      </c>
    </row>
    <row r="21" spans="1:8" ht="12.75">
      <c r="A21" s="142" t="s">
        <v>345</v>
      </c>
      <c r="B21" s="1"/>
      <c r="H21" s="5">
        <f t="shared" si="1"/>
        <v>21</v>
      </c>
    </row>
    <row r="22" spans="1:8" ht="12.75">
      <c r="A22" s="142" t="s">
        <v>346</v>
      </c>
      <c r="B22" s="2"/>
      <c r="H22" s="5">
        <f t="shared" si="1"/>
        <v>22</v>
      </c>
    </row>
    <row r="23" spans="1:8" ht="12.75">
      <c r="A23" s="142" t="s">
        <v>347</v>
      </c>
      <c r="B23" s="1"/>
      <c r="H23" s="5">
        <f t="shared" si="1"/>
        <v>23</v>
      </c>
    </row>
    <row r="24" spans="1:8" ht="12.75">
      <c r="A24" s="142" t="s">
        <v>348</v>
      </c>
      <c r="B24" s="1"/>
      <c r="H24" s="5">
        <f t="shared" si="1"/>
        <v>24</v>
      </c>
    </row>
    <row r="25" spans="1:8" ht="12.75">
      <c r="A25" s="142" t="s">
        <v>349</v>
      </c>
      <c r="B25" s="1"/>
      <c r="H25" s="5">
        <f t="shared" si="1"/>
        <v>25</v>
      </c>
    </row>
    <row r="26" spans="1:8" ht="12.75">
      <c r="A26" s="142" t="s">
        <v>351</v>
      </c>
      <c r="B26" s="1"/>
      <c r="H26" s="5">
        <f t="shared" si="1"/>
        <v>26</v>
      </c>
    </row>
    <row r="27" spans="1:8" ht="12.75">
      <c r="A27" s="142" t="s">
        <v>352</v>
      </c>
      <c r="B27" s="1"/>
      <c r="H27" s="5">
        <f t="shared" si="1"/>
        <v>27</v>
      </c>
    </row>
    <row r="28" spans="1:8" ht="12.75">
      <c r="A28" s="142" t="s">
        <v>353</v>
      </c>
      <c r="B28" s="1"/>
      <c r="H28" s="5">
        <f t="shared" si="1"/>
        <v>28</v>
      </c>
    </row>
    <row r="29" spans="1:8" ht="12.75">
      <c r="A29" s="142" t="s">
        <v>354</v>
      </c>
      <c r="B29" s="1"/>
      <c r="H29" s="5">
        <f t="shared" si="1"/>
        <v>29</v>
      </c>
    </row>
    <row r="30" spans="1:8" ht="12.75">
      <c r="A30" s="142" t="s">
        <v>355</v>
      </c>
      <c r="B30" s="1"/>
      <c r="H30" s="5">
        <f t="shared" si="1"/>
        <v>30</v>
      </c>
    </row>
    <row r="31" spans="1:8" ht="12.75">
      <c r="A31" s="142" t="s">
        <v>356</v>
      </c>
      <c r="B31" s="3"/>
      <c r="H31" s="5">
        <f t="shared" si="1"/>
        <v>31</v>
      </c>
    </row>
    <row r="32" spans="1:2" ht="12.75">
      <c r="A32" s="142" t="s">
        <v>357</v>
      </c>
      <c r="B32" s="3"/>
    </row>
    <row r="33" spans="1:2" ht="12.75">
      <c r="A33" s="142" t="s">
        <v>358</v>
      </c>
      <c r="B33" s="3"/>
    </row>
    <row r="34" spans="1:2" ht="12.75">
      <c r="A34" s="142" t="s">
        <v>359</v>
      </c>
      <c r="B34" s="3"/>
    </row>
    <row r="35" spans="1:2" ht="12.75">
      <c r="A35" s="142" t="s">
        <v>360</v>
      </c>
      <c r="B35" s="3"/>
    </row>
    <row r="36" spans="1:2" ht="12.75">
      <c r="A36" s="142" t="s">
        <v>361</v>
      </c>
      <c r="B36" s="3"/>
    </row>
    <row r="37" spans="1:2" ht="12.75">
      <c r="A37" s="142" t="s">
        <v>383</v>
      </c>
      <c r="B37" s="3"/>
    </row>
    <row r="38" spans="1:2" ht="12.75">
      <c r="A38" s="142" t="s">
        <v>384</v>
      </c>
      <c r="B38" s="3"/>
    </row>
    <row r="39" spans="1:2" ht="12.75">
      <c r="A39" s="142" t="s">
        <v>0</v>
      </c>
      <c r="B39" s="3"/>
    </row>
    <row r="40" spans="1:2" ht="12.75">
      <c r="A40" s="142" t="s">
        <v>350</v>
      </c>
      <c r="B40" s="3"/>
    </row>
    <row r="41" spans="1:2" ht="12.75">
      <c r="A41" s="142" t="s">
        <v>2</v>
      </c>
      <c r="B41" s="3"/>
    </row>
    <row r="42" spans="1:2" ht="12.75">
      <c r="A42" s="142" t="s">
        <v>4</v>
      </c>
      <c r="B42" s="3"/>
    </row>
    <row r="43" spans="1:2" ht="12.75">
      <c r="A43" s="142" t="s">
        <v>3</v>
      </c>
      <c r="B43" s="1"/>
    </row>
    <row r="44" spans="1:2" ht="12.75">
      <c r="A44" s="142" t="s">
        <v>5</v>
      </c>
      <c r="B44" s="1"/>
    </row>
    <row r="45" spans="1:2" ht="12.75">
      <c r="A45" s="142" t="s">
        <v>6</v>
      </c>
      <c r="B45" s="1"/>
    </row>
    <row r="46" spans="1:2" ht="12.75">
      <c r="A46" s="142" t="s">
        <v>1</v>
      </c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Таничева</cp:lastModifiedBy>
  <cp:lastPrinted>2009-03-18T17:56:05Z</cp:lastPrinted>
  <dcterms:created xsi:type="dcterms:W3CDTF">2004-05-21T07:18:45Z</dcterms:created>
  <dcterms:modified xsi:type="dcterms:W3CDTF">2012-04-19T04:53:02Z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