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5461" windowWidth="15450" windowHeight="5325" tabRatio="934" activeTab="0"/>
  </bookViews>
  <sheets>
    <sheet name="Справочники" sheetId="1" r:id="rId1"/>
    <sheet name="Изменение капитала" sheetId="2" r:id="rId2"/>
    <sheet name="Резервы" sheetId="3" r:id="rId3"/>
    <sheet name="Справки" sheetId="4" r:id="rId4"/>
    <sheet name="et_union" sheetId="5" state="veryHidden" r:id="rId5"/>
    <sheet name="TEHSHEET" sheetId="6" state="veryHidden" r:id="rId6"/>
  </sheets>
  <externalReferences>
    <externalReference r:id="rId9"/>
    <externalReference r:id="rId10"/>
    <externalReference r:id="rId11"/>
  </externalReferences>
  <definedNames>
    <definedName name="_prd2" localSheetId="0">'Справочники'!$F$3</definedName>
    <definedName name="_prd2">#REF!</definedName>
    <definedName name="DAYS" localSheetId="0">'[1]TEHSHEET'!$H$1:$H$31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>'et_union'!$A$4:$P$4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'[1]TEHSHEET'!$K$1:$K$2</definedName>
    <definedName name="MONEY">'TEHSHEET'!$K$1:$K$2</definedName>
    <definedName name="MONTHS" localSheetId="0">'[1]TEHSHEET'!$G$1:$G$12</definedName>
    <definedName name="MONTHS">'TEHSHEET'!$G$1:$G$12</definedName>
    <definedName name="MONTHS1" localSheetId="0">'[1]TEHSHEET'!$L$1:$L$12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'[2]Лист2'!$A$1</definedName>
    <definedName name="PERIOD1" localSheetId="0">'[1]TEHSHEET'!$O$2:$O$5</definedName>
    <definedName name="PERIOD1">'TEHSHEET'!$O$2:$O$5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'et_union'!$A$8:$N$10</definedName>
    <definedName name="SCOPE_ADD">'Справки'!$P$2:$W$2</definedName>
    <definedName name="SCOPE_ADD_PRICH">'Изменение капитала'!$U$2:$AJ$2</definedName>
    <definedName name="SCOPE_ADD_REZERV">'Резервы'!$P$2:$Y$5</definedName>
    <definedName name="SCOPE_DATA1">'[3]Доходы-расходы'!$L$14:$L$37,'[3]Доходы-расходы'!$I$14:$I$37</definedName>
    <definedName name="spr_et_1">'et_union'!$A$14:$K$14</definedName>
    <definedName name="STATUS_SH" localSheetId="0">#REF!</definedName>
    <definedName name="STATUS_SH">#REF!</definedName>
    <definedName name="T2_DiapProt" localSheetId="0">P1_T2_DiapProt,P2_T2_DiapProt</definedName>
    <definedName name="T2_DiapProt">P1_T2_DiapProt,P2_T2_DiapProt</definedName>
    <definedName name="YEARS" localSheetId="0">'[1]TEHSHEET'!$I$1:$I$20</definedName>
    <definedName name="YEARS">'TEHSHEET'!$I$1:$I$20</definedName>
    <definedName name="YES_NO" localSheetId="0">'[1]TEHSHEET'!$J$1:$J$2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<sst xmlns="http://schemas.openxmlformats.org/spreadsheetml/2006/main" count="496" uniqueCount="278">
  <si>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</si>
  <si>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</si>
  <si>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</si>
  <si>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</si>
  <si>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</si>
  <si>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Город Казань</t>
  </si>
  <si>
    <t>6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</si>
  <si>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</si>
  <si>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</si>
  <si>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</si>
  <si>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</si>
  <si>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</si>
  <si>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№ п.п.</t>
  </si>
  <si>
    <t>A</t>
  </si>
  <si>
    <t>2.7</t>
  </si>
  <si>
    <t>2.8</t>
  </si>
  <si>
    <t xml:space="preserve">дополнительного выпуска акций </t>
  </si>
  <si>
    <t>уменьшения номинала акций</t>
  </si>
  <si>
    <t xml:space="preserve">Уменьшение величины капитала за счет: </t>
  </si>
  <si>
    <t xml:space="preserve">Увеличение величины капитала за счет:                                    </t>
  </si>
  <si>
    <t>2.9</t>
  </si>
  <si>
    <t>2.9.1</t>
  </si>
  <si>
    <t>2.9.2</t>
  </si>
  <si>
    <t>2.9.3</t>
  </si>
  <si>
    <t>4</t>
  </si>
  <si>
    <t>5</t>
  </si>
  <si>
    <t xml:space="preserve">дополнительного выпуска акций                                    </t>
  </si>
  <si>
    <t xml:space="preserve">Увеличение величины капитала за счет: </t>
  </si>
  <si>
    <t xml:space="preserve"> наименование</t>
  </si>
  <si>
    <t xml:space="preserve">код </t>
  </si>
  <si>
    <t>ik_et_1</t>
  </si>
  <si>
    <t>Удалить запись</t>
  </si>
  <si>
    <t>наименование</t>
  </si>
  <si>
    <t>код</t>
  </si>
  <si>
    <t>res_et_1</t>
  </si>
  <si>
    <t>4.2</t>
  </si>
  <si>
    <t>Получено на:</t>
  </si>
  <si>
    <t>Чистые активы</t>
  </si>
  <si>
    <t>расходы по обычным видам деятельности - всего, в том числе:</t>
  </si>
  <si>
    <t>капитальные вложения во внеоборотные активы, в том числе:</t>
  </si>
  <si>
    <t>2.1.1</t>
  </si>
  <si>
    <t>2.2.1</t>
  </si>
  <si>
    <t>Добавить запись</t>
  </si>
  <si>
    <t>spr_et_1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</si>
  <si>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</si>
  <si>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</si>
  <si>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</si>
  <si>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</si>
  <si>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</si>
  <si>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</si>
  <si>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</si>
  <si>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</si>
  <si>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</si>
  <si>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</si>
  <si>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</si>
  <si>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</si>
  <si>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</si>
  <si>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</si>
  <si>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</si>
  <si>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</si>
  <si>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</si>
  <si>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</si>
  <si>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</si>
  <si>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</si>
  <si>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</si>
  <si>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</si>
  <si>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</si>
  <si>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</si>
  <si>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</si>
  <si>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</si>
  <si>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</si>
  <si>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</si>
  <si>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</si>
  <si>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</si>
  <si>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</si>
  <si>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</si>
  <si>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</si>
  <si>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</si>
  <si>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</si>
  <si>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</si>
  <si>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</si>
  <si>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</si>
  <si>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</si>
  <si>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</si>
  <si>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</si>
  <si>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</si>
  <si>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</si>
  <si>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</si>
  <si>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Уставный капитал</t>
  </si>
  <si>
    <t>Добавочный капитал</t>
  </si>
  <si>
    <t>Резервный капитал</t>
  </si>
  <si>
    <t>Нераспределенная прибыль (непокрытый убыток)</t>
  </si>
  <si>
    <t>Итого</t>
  </si>
  <si>
    <t xml:space="preserve">Код </t>
  </si>
  <si>
    <t>Остаток на 31 декабря года, предшествующего предыдущему</t>
  </si>
  <si>
    <t>х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</si>
  <si>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</si>
  <si>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</si>
  <si>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</si>
  <si>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</si>
  <si>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</si>
  <si>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</si>
  <si>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</si>
  <si>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увеличения номинальной стоимости акций</t>
  </si>
  <si>
    <t>реорганизации юридического лица</t>
  </si>
  <si>
    <t>уменьшения количества акций</t>
  </si>
  <si>
    <t>Остаток на 31 декабря предыдущего года</t>
  </si>
  <si>
    <t>Остаток на 1 января отчетного года</t>
  </si>
  <si>
    <t>Форма 0710003 с. 2</t>
  </si>
  <si>
    <t>Остаток на 31 декабря отчетного года</t>
  </si>
  <si>
    <t>Остаток</t>
  </si>
  <si>
    <t>Поступило</t>
  </si>
  <si>
    <t>Использовано</t>
  </si>
  <si>
    <t>Наименование</t>
  </si>
  <si>
    <t>Резервы, образованные в соответствии с законодательством:</t>
  </si>
  <si>
    <t xml:space="preserve">  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</si>
  <si>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</si>
  <si>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</si>
  <si>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</si>
  <si>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</si>
  <si>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</si>
  <si>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</si>
  <si>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>Показатель наименование</t>
  </si>
  <si>
    <t>Остаток на начало отчетного года</t>
  </si>
  <si>
    <t>Остаток на конец отчетного года</t>
  </si>
  <si>
    <t>Из бюджета</t>
  </si>
  <si>
    <t>Из внебюджетных фондов</t>
  </si>
  <si>
    <t>за отчетный год</t>
  </si>
  <si>
    <t>за предыдущий год</t>
  </si>
  <si>
    <t>ОТЧЕТ ОБ ИЗМЕНЕНИЯХ КАПИТАЛА</t>
  </si>
  <si>
    <t>Форма 3</t>
  </si>
  <si>
    <t>Добавить причину</t>
  </si>
  <si>
    <t>Удалить</t>
  </si>
  <si>
    <t>Добавить резерв</t>
  </si>
  <si>
    <t>2.1</t>
  </si>
  <si>
    <t>2.2</t>
  </si>
  <si>
    <t>2.3</t>
  </si>
  <si>
    <t>2.4</t>
  </si>
  <si>
    <t>2.5</t>
  </si>
  <si>
    <t>2.6</t>
  </si>
  <si>
    <t>4.1</t>
  </si>
  <si>
    <t>Изменение капитала</t>
  </si>
  <si>
    <t>Резервы</t>
  </si>
  <si>
    <t>КПП</t>
  </si>
  <si>
    <t>(9 цифр)</t>
  </si>
  <si>
    <t>ИНН</t>
  </si>
  <si>
    <t>Признак филиала</t>
  </si>
  <si>
    <t>2.10</t>
  </si>
  <si>
    <t>2.10.1</t>
  </si>
  <si>
    <t>2.10.2</t>
  </si>
  <si>
    <t>2.10.3</t>
  </si>
  <si>
    <t>3</t>
  </si>
  <si>
    <t>4.3</t>
  </si>
  <si>
    <t>4.4</t>
  </si>
  <si>
    <t>4.5</t>
  </si>
  <si>
    <t>4.6</t>
  </si>
  <si>
    <t>4.7</t>
  </si>
  <si>
    <t>4.8</t>
  </si>
  <si>
    <t>4.9</t>
  </si>
  <si>
    <t>4.9.1</t>
  </si>
  <si>
    <t>4.9.2</t>
  </si>
  <si>
    <t>4.9.3</t>
  </si>
  <si>
    <t>4.10</t>
  </si>
  <si>
    <t>4.10.1</t>
  </si>
  <si>
    <t>4.10.2</t>
  </si>
  <si>
    <t>4.10.3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</si>
  <si>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</si>
  <si>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</si>
  <si>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Ответственный</t>
  </si>
  <si>
    <t>E-mail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</si>
  <si>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</si>
  <si>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</si>
  <si>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</si>
  <si>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</si>
  <si>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</si>
  <si>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</si>
  <si>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</si>
  <si>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</si>
  <si>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</si>
  <si>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</si>
  <si>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</si>
  <si>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</si>
  <si>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</si>
  <si>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</si>
  <si>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</si>
  <si>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</si>
  <si>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</si>
  <si>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</si>
  <si>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</si>
  <si>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</si>
  <si>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</si>
  <si>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</si>
  <si>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</si>
  <si>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</si>
  <si>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</si>
  <si>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</si>
  <si>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</si>
  <si>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</si>
  <si>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</si>
  <si>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</si>
  <si>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</si>
  <si>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</si>
  <si>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</si>
  <si>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</si>
  <si>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</si>
  <si>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город Набережные Челны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</si>
  <si>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</si>
  <si>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</si>
  <si>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</si>
  <si>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</si>
  <si>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</si>
  <si>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</si>
  <si>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</si>
  <si>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</si>
  <si>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период</t>
  </si>
  <si>
    <t>I квартал</t>
  </si>
  <si>
    <t>Период</t>
  </si>
  <si>
    <t>I полугодие</t>
  </si>
  <si>
    <t>9 месяцев</t>
  </si>
  <si>
    <t>год</t>
  </si>
  <si>
    <t>100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</si>
  <si>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</si>
  <si>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</si>
  <si>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</si>
  <si>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</si>
  <si>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</si>
  <si>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</si>
  <si>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</si>
  <si>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</si>
  <si>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</si>
  <si>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</si>
  <si>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292</t>
  </si>
  <si>
    <t>293</t>
  </si>
  <si>
    <t>294</t>
  </si>
  <si>
    <t>295</t>
  </si>
  <si>
    <t>296</t>
  </si>
  <si>
    <t>297</t>
  </si>
  <si>
    <t>300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</si>
  <si>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</si>
  <si>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</si>
  <si>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</si>
  <si>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</si>
  <si>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</si>
  <si>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</si>
  <si>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</si>
  <si>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</si>
  <si>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</si>
  <si>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</si>
  <si>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492</t>
  </si>
  <si>
    <t>493</t>
  </si>
  <si>
    <t>494</t>
  </si>
  <si>
    <t>495</t>
  </si>
  <si>
    <t>496</t>
  </si>
  <si>
    <t>497</t>
  </si>
  <si>
    <t>500</t>
  </si>
  <si>
    <t>700</t>
  </si>
  <si>
    <t>800</t>
  </si>
  <si>
    <t>900</t>
  </si>
  <si>
    <t>МУП "Водоканал"</t>
  </si>
  <si>
    <t>Распределение воды</t>
  </si>
  <si>
    <t xml:space="preserve">муниципальная </t>
  </si>
  <si>
    <t>3263541</t>
  </si>
  <si>
    <t>3528000967</t>
  </si>
  <si>
    <t>41.00.2</t>
  </si>
  <si>
    <t>42</t>
  </si>
  <si>
    <t>14</t>
  </si>
  <si>
    <t>162600 Россия, Вологодская область, г. Череповец, пр. Луначарского,26</t>
  </si>
  <si>
    <t>Ильин Сергей Нарциссович</t>
  </si>
  <si>
    <t>Гусева Лидия Владимировна</t>
  </si>
  <si>
    <t>peo@wodoswet.ru</t>
  </si>
  <si>
    <t>2.10.4</t>
  </si>
  <si>
    <t>расходы относящиеся непосредственно на уменьшение капитала</t>
  </si>
  <si>
    <t>2.10.5</t>
  </si>
  <si>
    <t>изменение добавочного капитала</t>
  </si>
  <si>
    <t>2.10.6</t>
  </si>
  <si>
    <t>изменение резервного капитала капитала</t>
  </si>
  <si>
    <t>4.10.4</t>
  </si>
  <si>
    <t>352801001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</si>
</sst>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(&quot;$&quot;* #,##0.00_);_(&quot;$&quot;* \(#,##0.00\);_(&quot;$&quot;* &quot;-&quot;??_);_(@_)"/>
    <numFmt numFmtId="171" formatCode="_-&quot;Ј&quot;* #,##0.00_-;\-&quot;Ј&quot;* #,##0.00_-;_-&quot;Ј&quot;* &quot;-&quot;??_-;_-@_-"/>
    <numFmt numFmtId="172" formatCode="_-* #,##0.00[$€-1]_-;\-* #,##0.00[$€-1]_-;_-* &quot;-&quot;??[$€-1]_-"/>
  </numFmts>
  <fonts count="47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u val="single"/>
      <sz val="9"/>
      <color indexed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  <font>
      <sz val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</borders>
  <cellStyleXfs count="10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 applyNumberFormat="0">
      <alignment horizontal="left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167" fontId="3" fillId="0" borderId="1">
      <alignment/>
      <protection locked="0"/>
    </xf>
    <xf numFmtId="0" fontId="21" fillId="7" borderId="2" applyNumberFormat="0" applyAlignment="0" applyProtection="0"/>
    <xf numFmtId="0" fontId="22" fillId="20" borderId="3" applyNumberFormat="0" applyAlignment="0" applyProtection="0"/>
    <xf numFmtId="0" fontId="23" fillId="20" borderId="2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9" fillId="6" borderId="1">
      <alignment/>
      <protection/>
    </xf>
    <xf numFmtId="4" fontId="0" fillId="21" borderId="8" applyBorder="0">
      <alignment horizontal="right"/>
      <protection/>
    </xf>
    <xf numFmtId="0" fontId="27" fillId="0" borderId="9" applyNumberFormat="0" applyFill="0" applyAlignment="0" applyProtection="0"/>
    <xf numFmtId="0" fontId="28" fillId="22" borderId="10" applyNumberFormat="0" applyAlignment="0" applyProtection="0"/>
    <xf numFmtId="0" fontId="10" fillId="4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2" fillId="4" borderId="8">
      <alignment wrapText="1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1" fillId="3" borderId="0" applyNumberFormat="0" applyBorder="0" applyAlignment="0" applyProtection="0"/>
    <xf numFmtId="168" fontId="18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16" fillId="23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9" fontId="10" fillId="0" borderId="0">
      <alignment horizontal="center"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5" fillId="4" borderId="0" applyNumberFormat="0" applyBorder="0" applyAlignment="0" applyProtection="0"/>
  </cellStyleXfs>
  <cellXfs count="384">
    <xf numFmtId="49" fontId="0" fillId="0" borderId="0" xfId="0" applyAlignment="1">
      <alignment vertical="top"/>
    </xf>
    <xf numFmtId="0" fontId="19" fillId="0" borderId="0" xfId="76" applyFont="1">
      <alignment/>
      <protection/>
    </xf>
    <xf numFmtId="49" fontId="19" fillId="0" borderId="0" xfId="76" applyNumberFormat="1" applyFont="1" applyAlignment="1">
      <alignment horizontal="right"/>
      <protection/>
    </xf>
    <xf numFmtId="0" fontId="19" fillId="0" borderId="0" xfId="76" applyNumberFormat="1" applyFont="1" applyAlignment="1">
      <alignment horizontal="right"/>
      <protection/>
    </xf>
    <xf numFmtId="49" fontId="19" fillId="0" borderId="0" xfId="76" applyNumberFormat="1" applyFont="1">
      <alignment/>
      <protection/>
    </xf>
    <xf numFmtId="0" fontId="19" fillId="0" borderId="0" xfId="76" applyNumberFormat="1" applyFont="1">
      <alignment/>
      <protection/>
    </xf>
    <xf numFmtId="49" fontId="0" fillId="0" borderId="0" xfId="0" applyFont="1" applyAlignment="1">
      <alignment/>
    </xf>
    <xf numFmtId="0" fontId="43" fillId="0" borderId="0" xfId="78" applyFont="1" applyAlignment="1" applyProtection="1">
      <alignment horizontal="center" vertical="center"/>
      <protection/>
    </xf>
    <xf numFmtId="0" fontId="0" fillId="0" borderId="0" xfId="78" applyFont="1" applyAlignment="1" applyProtection="1">
      <alignment horizontal="center" vertical="center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38" fillId="0" borderId="15" xfId="52" applyFont="1" applyFill="1" applyBorder="1" applyAlignment="1" applyProtection="1">
      <alignment horizontal="center" vertical="center"/>
      <protection/>
    </xf>
    <xf numFmtId="1" fontId="0" fillId="4" borderId="16" xfId="78" applyNumberFormat="1" applyFont="1" applyFill="1" applyBorder="1" applyAlignment="1" applyProtection="1">
      <alignment horizontal="center" vertical="center"/>
      <protection/>
    </xf>
    <xf numFmtId="1" fontId="0" fillId="4" borderId="17" xfId="78" applyNumberFormat="1" applyFont="1" applyFill="1" applyBorder="1" applyAlignment="1" applyProtection="1">
      <alignment horizontal="center" vertical="center"/>
      <protection/>
    </xf>
    <xf numFmtId="1" fontId="0" fillId="4" borderId="18" xfId="75" applyNumberFormat="1" applyFont="1" applyFill="1" applyBorder="1" applyAlignment="1" applyProtection="1">
      <alignment horizontal="right" vertical="center"/>
      <protection/>
    </xf>
    <xf numFmtId="0" fontId="43" fillId="24" borderId="11" xfId="78" applyFont="1" applyFill="1" applyBorder="1" applyAlignment="1" applyProtection="1">
      <alignment horizontal="center" vertical="center"/>
      <protection/>
    </xf>
    <xf numFmtId="49" fontId="43" fillId="0" borderId="0" xfId="78" applyNumberFormat="1" applyFont="1" applyAlignment="1" applyProtection="1">
      <alignment horizontal="center" vertical="center"/>
      <protection/>
    </xf>
    <xf numFmtId="0" fontId="0" fillId="24" borderId="19" xfId="78" applyFont="1" applyFill="1" applyBorder="1" applyAlignment="1" applyProtection="1">
      <alignment horizontal="center" vertical="center" wrapText="1"/>
      <protection/>
    </xf>
    <xf numFmtId="0" fontId="0" fillId="24" borderId="20" xfId="78" applyFont="1" applyFill="1" applyBorder="1" applyAlignment="1" applyProtection="1">
      <alignment horizontal="center" vertical="center"/>
      <protection/>
    </xf>
    <xf numFmtId="0" fontId="0" fillId="24" borderId="15" xfId="78" applyFont="1" applyFill="1" applyBorder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/>
      <protection/>
    </xf>
    <xf numFmtId="0" fontId="43" fillId="0" borderId="0" xfId="78" applyFont="1" applyFill="1" applyAlignment="1" applyProtection="1">
      <alignment horizontal="center" vertical="center"/>
      <protection/>
    </xf>
    <xf numFmtId="0" fontId="0" fillId="24" borderId="0" xfId="78" applyFont="1" applyFill="1" applyBorder="1" applyAlignment="1" applyProtection="1">
      <alignment horizontal="center" vertical="center"/>
      <protection/>
    </xf>
    <xf numFmtId="0" fontId="13" fillId="24" borderId="8" xfId="75" applyFont="1" applyFill="1" applyBorder="1" applyAlignment="1" applyProtection="1">
      <alignment horizontal="center" vertical="center" wrapText="1"/>
      <protection/>
    </xf>
    <xf numFmtId="0" fontId="44" fillId="24" borderId="21" xfId="78" applyFont="1" applyFill="1" applyBorder="1" applyAlignment="1" applyProtection="1">
      <alignment horizontal="center" vertical="center"/>
      <protection/>
    </xf>
    <xf numFmtId="0" fontId="44" fillId="24" borderId="8" xfId="75" applyFont="1" applyFill="1" applyBorder="1" applyAlignment="1" applyProtection="1">
      <alignment horizontal="center" vertical="center" wrapText="1"/>
      <protection/>
    </xf>
    <xf numFmtId="0" fontId="44" fillId="24" borderId="8" xfId="75" applyFont="1" applyFill="1" applyBorder="1" applyAlignment="1" applyProtection="1">
      <alignment horizontal="center" vertical="center"/>
      <protection/>
    </xf>
    <xf numFmtId="0" fontId="44" fillId="24" borderId="22" xfId="75" applyFont="1" applyFill="1" applyBorder="1" applyAlignment="1" applyProtection="1">
      <alignment horizontal="center" vertical="center"/>
      <protection/>
    </xf>
    <xf numFmtId="0" fontId="0" fillId="24" borderId="8" xfId="75" applyFont="1" applyFill="1" applyBorder="1" applyAlignment="1" applyProtection="1">
      <alignment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/>
      <protection locked="0"/>
    </xf>
    <xf numFmtId="1" fontId="0" fillId="24" borderId="16" xfId="78" applyNumberFormat="1" applyFont="1" applyFill="1" applyBorder="1" applyAlignment="1" applyProtection="1">
      <alignment horizontal="center" vertical="center"/>
      <protection/>
    </xf>
    <xf numFmtId="1" fontId="0" fillId="21" borderId="23" xfId="78" applyNumberFormat="1" applyFont="1" applyFill="1" applyBorder="1" applyAlignment="1" applyProtection="1">
      <alignment horizontal="center" vertical="center"/>
      <protection locked="0"/>
    </xf>
    <xf numFmtId="1" fontId="0" fillId="24" borderId="17" xfId="78" applyNumberFormat="1" applyFont="1" applyFill="1" applyBorder="1" applyAlignment="1" applyProtection="1">
      <alignment horizontal="center" vertical="center"/>
      <protection/>
    </xf>
    <xf numFmtId="1" fontId="0" fillId="21" borderId="23" xfId="75" applyNumberFormat="1" applyFont="1" applyFill="1" applyBorder="1" applyAlignment="1" applyProtection="1">
      <alignment horizontal="center" vertical="center"/>
      <protection locked="0"/>
    </xf>
    <xf numFmtId="1" fontId="0" fillId="24" borderId="16" xfId="78" applyNumberFormat="1" applyFont="1" applyFill="1" applyBorder="1" applyAlignment="1" applyProtection="1">
      <alignment horizontal="center" vertical="center"/>
      <protection/>
    </xf>
    <xf numFmtId="1" fontId="0" fillId="24" borderId="23" xfId="78" applyNumberFormat="1" applyFont="1" applyFill="1" applyBorder="1" applyAlignment="1" applyProtection="1">
      <alignment horizontal="center" vertical="center"/>
      <protection/>
    </xf>
    <xf numFmtId="1" fontId="0" fillId="24" borderId="17" xfId="78" applyNumberFormat="1" applyFont="1" applyFill="1" applyBorder="1" applyAlignment="1" applyProtection="1">
      <alignment horizontal="center" vertical="center"/>
      <protection/>
    </xf>
    <xf numFmtId="1" fontId="0" fillId="24" borderId="16" xfId="75" applyNumberFormat="1" applyFont="1" applyFill="1" applyBorder="1" applyAlignment="1" applyProtection="1">
      <alignment horizontal="center" vertical="center"/>
      <protection/>
    </xf>
    <xf numFmtId="1" fontId="0" fillId="24" borderId="23" xfId="75" applyNumberFormat="1" applyFont="1" applyFill="1" applyBorder="1" applyAlignment="1" applyProtection="1">
      <alignment horizontal="center" vertical="center"/>
      <protection/>
    </xf>
    <xf numFmtId="1" fontId="0" fillId="24" borderId="17" xfId="75" applyNumberFormat="1" applyFont="1" applyFill="1" applyBorder="1" applyAlignment="1" applyProtection="1">
      <alignment horizontal="center" vertical="center"/>
      <protection/>
    </xf>
    <xf numFmtId="1" fontId="0" fillId="24" borderId="8" xfId="75" applyNumberFormat="1" applyFont="1" applyFill="1" applyBorder="1" applyAlignment="1" applyProtection="1">
      <alignment horizontal="center" vertical="center"/>
      <protection/>
    </xf>
    <xf numFmtId="1" fontId="0" fillId="0" borderId="16" xfId="78" applyNumberFormat="1" applyFont="1" applyBorder="1" applyAlignment="1" applyProtection="1">
      <alignment horizontal="center" vertical="center"/>
      <protection/>
    </xf>
    <xf numFmtId="1" fontId="0" fillId="0" borderId="17" xfId="78" applyNumberFormat="1" applyFont="1" applyBorder="1" applyAlignment="1" applyProtection="1">
      <alignment horizontal="center" vertical="center"/>
      <protection/>
    </xf>
    <xf numFmtId="0" fontId="38" fillId="24" borderId="15" xfId="52" applyFont="1" applyFill="1" applyBorder="1" applyAlignment="1" applyProtection="1">
      <alignment horizontal="center" vertical="center" wrapText="1"/>
      <protection/>
    </xf>
    <xf numFmtId="0" fontId="0" fillId="25" borderId="23" xfId="75" applyFont="1" applyFill="1" applyBorder="1" applyAlignment="1" applyProtection="1">
      <alignment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/>
      <protection locked="0"/>
    </xf>
    <xf numFmtId="1" fontId="0" fillId="21" borderId="23" xfId="75" applyNumberFormat="1" applyFont="1" applyFill="1" applyBorder="1" applyAlignment="1" applyProtection="1">
      <alignment horizontal="center" vertical="center"/>
      <protection locked="0"/>
    </xf>
    <xf numFmtId="1" fontId="0" fillId="24" borderId="8" xfId="75" applyNumberFormat="1" applyFont="1" applyFill="1" applyBorder="1" applyAlignment="1" applyProtection="1">
      <alignment horizontal="center" vertical="center"/>
      <protection/>
    </xf>
    <xf numFmtId="0" fontId="13" fillId="24" borderId="8" xfId="75" applyFont="1" applyFill="1" applyBorder="1" applyAlignment="1" applyProtection="1">
      <alignment vertical="center" wrapText="1"/>
      <protection/>
    </xf>
    <xf numFmtId="1" fontId="0" fillId="24" borderId="23" xfId="75" applyNumberFormat="1" applyFont="1" applyFill="1" applyBorder="1" applyAlignment="1" applyProtection="1">
      <alignment horizontal="center" vertical="center"/>
      <protection/>
    </xf>
    <xf numFmtId="0" fontId="0" fillId="24" borderId="11" xfId="75" applyFont="1" applyFill="1" applyBorder="1" applyAlignment="1" applyProtection="1">
      <alignment vertical="center"/>
      <protection/>
    </xf>
    <xf numFmtId="0" fontId="0" fillId="24" borderId="24" xfId="75" applyFont="1" applyFill="1" applyBorder="1" applyAlignment="1" applyProtection="1">
      <alignment vertical="center" wrapText="1"/>
      <protection/>
    </xf>
    <xf numFmtId="1" fontId="0" fillId="24" borderId="25" xfId="78" applyNumberFormat="1" applyFont="1" applyFill="1" applyBorder="1" applyAlignment="1" applyProtection="1">
      <alignment horizontal="center" vertical="center"/>
      <protection/>
    </xf>
    <xf numFmtId="1" fontId="0" fillId="21" borderId="26" xfId="75" applyNumberFormat="1" applyFont="1" applyFill="1" applyBorder="1" applyAlignment="1" applyProtection="1">
      <alignment horizontal="center" vertical="center"/>
      <protection locked="0"/>
    </xf>
    <xf numFmtId="1" fontId="0" fillId="24" borderId="27" xfId="78" applyNumberFormat="1" applyFont="1" applyFill="1" applyBorder="1" applyAlignment="1" applyProtection="1">
      <alignment horizontal="center" vertical="center"/>
      <protection/>
    </xf>
    <xf numFmtId="1" fontId="0" fillId="21" borderId="24" xfId="75" applyNumberFormat="1" applyFont="1" applyFill="1" applyBorder="1" applyAlignment="1" applyProtection="1">
      <alignment horizontal="center" vertical="center"/>
      <protection locked="0"/>
    </xf>
    <xf numFmtId="0" fontId="0" fillId="24" borderId="28" xfId="78" applyFont="1" applyFill="1" applyBorder="1" applyAlignment="1" applyProtection="1">
      <alignment horizontal="center" vertical="center" wrapText="1"/>
      <protection/>
    </xf>
    <xf numFmtId="0" fontId="0" fillId="24" borderId="29" xfId="78" applyFont="1" applyFill="1" applyBorder="1" applyAlignment="1" applyProtection="1">
      <alignment horizontal="center" vertical="center"/>
      <protection/>
    </xf>
    <xf numFmtId="49" fontId="0" fillId="24" borderId="29" xfId="78" applyNumberFormat="1" applyFont="1" applyFill="1" applyBorder="1" applyAlignment="1" applyProtection="1">
      <alignment horizontal="center" vertical="center"/>
      <protection/>
    </xf>
    <xf numFmtId="0" fontId="43" fillId="24" borderId="30" xfId="78" applyFont="1" applyFill="1" applyBorder="1" applyAlignment="1" applyProtection="1">
      <alignment horizontal="center" vertical="center"/>
      <protection/>
    </xf>
    <xf numFmtId="0" fontId="13" fillId="24" borderId="16" xfId="75" applyNumberFormat="1" applyFont="1" applyFill="1" applyBorder="1" applyAlignment="1" applyProtection="1">
      <alignment vertical="center" wrapText="1"/>
      <protection/>
    </xf>
    <xf numFmtId="49" fontId="0" fillId="0" borderId="21" xfId="78" applyNumberFormat="1" applyFont="1" applyBorder="1" applyAlignment="1" applyProtection="1">
      <alignment horizontal="left" vertical="center" indent="1"/>
      <protection/>
    </xf>
    <xf numFmtId="49" fontId="0" fillId="0" borderId="31" xfId="78" applyNumberFormat="1" applyFont="1" applyBorder="1" applyAlignment="1" applyProtection="1">
      <alignment horizontal="left" vertical="center" indent="1"/>
      <protection/>
    </xf>
    <xf numFmtId="0" fontId="0" fillId="24" borderId="8" xfId="75" applyFont="1" applyFill="1" applyBorder="1" applyAlignment="1" applyProtection="1">
      <alignment horizontal="left" vertical="center" wrapText="1" indent="1"/>
      <protection/>
    </xf>
    <xf numFmtId="0" fontId="0" fillId="24" borderId="8" xfId="75" applyFont="1" applyFill="1" applyBorder="1" applyAlignment="1" applyProtection="1">
      <alignment horizontal="left" vertical="center" wrapText="1" indent="3"/>
      <protection/>
    </xf>
    <xf numFmtId="0" fontId="43" fillId="24" borderId="15" xfId="80" applyFont="1" applyFill="1" applyBorder="1" applyProtection="1">
      <alignment/>
      <protection/>
    </xf>
    <xf numFmtId="0" fontId="38" fillId="24" borderId="15" xfId="52" applyFont="1" applyFill="1" applyBorder="1" applyAlignment="1" applyProtection="1">
      <alignment horizontal="center" vertical="center"/>
      <protection/>
    </xf>
    <xf numFmtId="1" fontId="0" fillId="4" borderId="32" xfId="78" applyNumberFormat="1" applyFont="1" applyFill="1" applyBorder="1" applyAlignment="1" applyProtection="1">
      <alignment vertical="center" wrapText="1"/>
      <protection/>
    </xf>
    <xf numFmtId="1" fontId="0" fillId="4" borderId="33" xfId="78" applyNumberFormat="1" applyFont="1" applyFill="1" applyBorder="1" applyAlignment="1" applyProtection="1">
      <alignment vertical="center" wrapText="1"/>
      <protection/>
    </xf>
    <xf numFmtId="1" fontId="0" fillId="4" borderId="0" xfId="78" applyNumberFormat="1" applyFont="1" applyFill="1" applyBorder="1" applyAlignment="1" applyProtection="1">
      <alignment vertical="center" wrapText="1"/>
      <protection/>
    </xf>
    <xf numFmtId="1" fontId="0" fillId="4" borderId="34" xfId="78" applyNumberFormat="1" applyFont="1" applyFill="1" applyBorder="1" applyAlignment="1" applyProtection="1">
      <alignment vertical="center" wrapText="1"/>
      <protection/>
    </xf>
    <xf numFmtId="1" fontId="0" fillId="4" borderId="35" xfId="78" applyNumberFormat="1" applyFont="1" applyFill="1" applyBorder="1" applyAlignment="1" applyProtection="1">
      <alignment horizontal="left" vertical="center" wrapText="1"/>
      <protection/>
    </xf>
    <xf numFmtId="1" fontId="0" fillId="4" borderId="16" xfId="78" applyNumberFormat="1" applyFont="1" applyFill="1" applyBorder="1" applyAlignment="1" applyProtection="1">
      <alignment horizontal="right" vertical="center" wrapText="1"/>
      <protection/>
    </xf>
    <xf numFmtId="1" fontId="0" fillId="4" borderId="17" xfId="78" applyNumberFormat="1" applyFont="1" applyFill="1" applyBorder="1" applyAlignment="1" applyProtection="1">
      <alignment horizontal="left" vertical="center" wrapText="1"/>
      <protection/>
    </xf>
    <xf numFmtId="1" fontId="0" fillId="4" borderId="18" xfId="78" applyNumberFormat="1" applyFont="1" applyFill="1" applyBorder="1" applyAlignment="1" applyProtection="1">
      <alignment horizontal="center" vertical="center" wrapText="1"/>
      <protection/>
    </xf>
    <xf numFmtId="1" fontId="0" fillId="4" borderId="36" xfId="78" applyNumberFormat="1" applyFont="1" applyFill="1" applyBorder="1" applyAlignment="1" applyProtection="1">
      <alignment horizontal="left" vertical="center" wrapText="1"/>
      <protection/>
    </xf>
    <xf numFmtId="1" fontId="0" fillId="4" borderId="37" xfId="78" applyNumberFormat="1" applyFont="1" applyFill="1" applyBorder="1" applyAlignment="1" applyProtection="1">
      <alignment horizontal="right" vertical="center" wrapText="1"/>
      <protection/>
    </xf>
    <xf numFmtId="1" fontId="0" fillId="4" borderId="38" xfId="78" applyNumberFormat="1" applyFont="1" applyFill="1" applyBorder="1" applyAlignment="1" applyProtection="1">
      <alignment horizontal="left" vertical="center" wrapText="1"/>
      <protection/>
    </xf>
    <xf numFmtId="1" fontId="0" fillId="4" borderId="39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/>
      <protection/>
    </xf>
    <xf numFmtId="49" fontId="13" fillId="24" borderId="8" xfId="78" applyNumberFormat="1" applyFont="1" applyFill="1" applyBorder="1" applyAlignment="1" applyProtection="1">
      <alignment horizontal="center" vertical="center" wrapText="1"/>
      <protection/>
    </xf>
    <xf numFmtId="0" fontId="13" fillId="24" borderId="8" xfId="78" applyFont="1" applyFill="1" applyBorder="1" applyAlignment="1" applyProtection="1">
      <alignment vertical="center" wrapText="1"/>
      <protection/>
    </xf>
    <xf numFmtId="0" fontId="0" fillId="24" borderId="8" xfId="78" applyFont="1" applyFill="1" applyBorder="1" applyAlignment="1" applyProtection="1">
      <alignment horizontal="center" vertical="center" wrapText="1"/>
      <protection/>
    </xf>
    <xf numFmtId="0" fontId="0" fillId="24" borderId="22" xfId="78" applyFont="1" applyFill="1" applyBorder="1" applyAlignment="1" applyProtection="1">
      <alignment horizontal="center" vertic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4" fontId="0" fillId="24" borderId="8" xfId="78" applyNumberFormat="1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24" borderId="23" xfId="78" applyFont="1" applyFill="1" applyBorder="1" applyAlignment="1" applyProtection="1">
      <alignment horizontal="center" vertical="center" wrapText="1"/>
      <protection/>
    </xf>
    <xf numFmtId="4" fontId="0" fillId="24" borderId="23" xfId="78" applyNumberFormat="1" applyFont="1" applyFill="1" applyBorder="1" applyAlignment="1" applyProtection="1">
      <alignment horizontal="center" vertical="center" wrapText="1"/>
      <protection/>
    </xf>
    <xf numFmtId="0" fontId="43" fillId="0" borderId="0" xfId="78" applyFont="1" applyFill="1" applyAlignment="1" applyProtection="1">
      <alignment vertical="center"/>
      <protection/>
    </xf>
    <xf numFmtId="0" fontId="43" fillId="0" borderId="0" xfId="78" applyFont="1" applyFill="1" applyAlignment="1" applyProtection="1">
      <alignment vertical="center" wrapText="1"/>
      <protection/>
    </xf>
    <xf numFmtId="0" fontId="43" fillId="0" borderId="0" xfId="78" applyFont="1" applyFill="1" applyAlignment="1" applyProtection="1">
      <alignment horizontal="left" vertical="center"/>
      <protection/>
    </xf>
    <xf numFmtId="0" fontId="0" fillId="0" borderId="0" xfId="78" applyFont="1" applyAlignment="1" applyProtection="1">
      <alignment vertical="center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Alignment="1" applyProtection="1">
      <alignment horizontal="left" vertical="center"/>
      <protection/>
    </xf>
    <xf numFmtId="0" fontId="43" fillId="24" borderId="11" xfId="78" applyFont="1" applyFill="1" applyBorder="1" applyAlignment="1" applyProtection="1">
      <alignment vertical="center"/>
      <protection/>
    </xf>
    <xf numFmtId="0" fontId="0" fillId="24" borderId="15" xfId="78" applyFont="1" applyFill="1" applyBorder="1" applyAlignment="1" applyProtection="1">
      <alignment vertical="center"/>
      <protection/>
    </xf>
    <xf numFmtId="1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vertical="center"/>
      <protection/>
    </xf>
    <xf numFmtId="0" fontId="0" fillId="0" borderId="0" xfId="78" applyFont="1" applyFill="1" applyAlignment="1" applyProtection="1">
      <alignment vertical="center" wrapText="1"/>
      <protection/>
    </xf>
    <xf numFmtId="0" fontId="0" fillId="0" borderId="0" xfId="78" applyFont="1" applyFill="1" applyAlignment="1" applyProtection="1">
      <alignment horizontal="left" vertical="center"/>
      <protection/>
    </xf>
    <xf numFmtId="0" fontId="13" fillId="0" borderId="0" xfId="78" applyFont="1" applyAlignment="1" applyProtection="1">
      <alignment vertical="center"/>
      <protection/>
    </xf>
    <xf numFmtId="0" fontId="0" fillId="0" borderId="0" xfId="78" applyFont="1" applyAlignment="1" applyProtection="1">
      <alignment vertical="center"/>
      <protection/>
    </xf>
    <xf numFmtId="0" fontId="0" fillId="24" borderId="19" xfId="78" applyFont="1" applyFill="1" applyBorder="1" applyAlignment="1" applyProtection="1">
      <alignment vertical="center"/>
      <protection/>
    </xf>
    <xf numFmtId="0" fontId="0" fillId="24" borderId="20" xfId="78" applyFont="1" applyFill="1" applyBorder="1" applyAlignment="1" applyProtection="1">
      <alignment vertical="center" wrapText="1"/>
      <protection/>
    </xf>
    <xf numFmtId="0" fontId="0" fillId="24" borderId="20" xfId="78" applyFont="1" applyFill="1" applyBorder="1" applyAlignment="1" applyProtection="1">
      <alignment vertical="center"/>
      <protection/>
    </xf>
    <xf numFmtId="0" fontId="0" fillId="24" borderId="20" xfId="78" applyFont="1" applyFill="1" applyBorder="1" applyAlignment="1" applyProtection="1">
      <alignment horizontal="left" vertical="center"/>
      <protection/>
    </xf>
    <xf numFmtId="0" fontId="43" fillId="24" borderId="40" xfId="78" applyFont="1" applyFill="1" applyBorder="1" applyAlignment="1" applyProtection="1">
      <alignment vertical="center"/>
      <protection/>
    </xf>
    <xf numFmtId="0" fontId="0" fillId="0" borderId="0" xfId="78" applyFont="1" applyAlignment="1" applyProtection="1">
      <alignment vertical="center"/>
      <protection/>
    </xf>
    <xf numFmtId="0" fontId="0" fillId="24" borderId="15" xfId="78" applyFont="1" applyFill="1" applyBorder="1" applyAlignment="1" applyProtection="1">
      <alignment vertical="center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/>
      <protection/>
    </xf>
    <xf numFmtId="0" fontId="0" fillId="24" borderId="0" xfId="78" applyFont="1" applyFill="1" applyBorder="1" applyAlignment="1" applyProtection="1">
      <alignment horizontal="left" vertical="center"/>
      <protection/>
    </xf>
    <xf numFmtId="0" fontId="0" fillId="24" borderId="28" xfId="78" applyFont="1" applyFill="1" applyBorder="1" applyAlignment="1" applyProtection="1">
      <alignment vertical="center"/>
      <protection/>
    </xf>
    <xf numFmtId="0" fontId="0" fillId="24" borderId="29" xfId="78" applyFont="1" applyFill="1" applyBorder="1" applyAlignment="1" applyProtection="1">
      <alignment vertical="center" wrapText="1"/>
      <protection/>
    </xf>
    <xf numFmtId="0" fontId="0" fillId="24" borderId="29" xfId="78" applyFont="1" applyFill="1" applyBorder="1" applyAlignment="1" applyProtection="1">
      <alignment vertical="center"/>
      <protection/>
    </xf>
    <xf numFmtId="0" fontId="0" fillId="24" borderId="29" xfId="78" applyFont="1" applyFill="1" applyBorder="1" applyAlignment="1" applyProtection="1">
      <alignment horizontal="left" vertical="center"/>
      <protection/>
    </xf>
    <xf numFmtId="0" fontId="43" fillId="24" borderId="30" xfId="78" applyFont="1" applyFill="1" applyBorder="1" applyAlignment="1" applyProtection="1">
      <alignment vertical="center"/>
      <protection/>
    </xf>
    <xf numFmtId="0" fontId="0" fillId="21" borderId="8" xfId="78" applyFont="1" applyFill="1" applyBorder="1" applyAlignment="1" applyProtection="1">
      <alignment horizontal="center" vertical="center" wrapText="1"/>
      <protection locked="0"/>
    </xf>
    <xf numFmtId="0" fontId="0" fillId="21" borderId="22" xfId="78" applyFont="1" applyFill="1" applyBorder="1" applyAlignment="1" applyProtection="1">
      <alignment horizontal="center" vertical="center" wrapText="1"/>
      <protection locked="0"/>
    </xf>
    <xf numFmtId="0" fontId="0" fillId="21" borderId="23" xfId="78" applyFont="1" applyFill="1" applyBorder="1" applyAlignment="1" applyProtection="1">
      <alignment horizontal="center" vertical="center" wrapText="1"/>
      <protection locked="0"/>
    </xf>
    <xf numFmtId="49" fontId="0" fillId="24" borderId="21" xfId="52" applyNumberFormat="1" applyFont="1" applyFill="1" applyBorder="1" applyAlignment="1" applyProtection="1">
      <alignment horizontal="left" vertical="center" wrapText="1" indent="1"/>
      <protection/>
    </xf>
    <xf numFmtId="49" fontId="0" fillId="25" borderId="35" xfId="52" applyNumberFormat="1" applyFont="1" applyFill="1" applyBorder="1" applyAlignment="1" applyProtection="1">
      <alignment vertical="center" wrapText="1"/>
      <protection/>
    </xf>
    <xf numFmtId="0" fontId="41" fillId="25" borderId="23" xfId="52" applyFont="1" applyFill="1" applyBorder="1" applyAlignment="1" applyProtection="1">
      <alignment vertical="center" wrapText="1"/>
      <protection/>
    </xf>
    <xf numFmtId="49" fontId="13" fillId="25" borderId="23" xfId="78" applyNumberFormat="1" applyFont="1" applyFill="1" applyBorder="1" applyAlignment="1" applyProtection="1">
      <alignment vertical="center" wrapText="1"/>
      <protection/>
    </xf>
    <xf numFmtId="0" fontId="0" fillId="25" borderId="23" xfId="78" applyFont="1" applyFill="1" applyBorder="1" applyAlignment="1" applyProtection="1">
      <alignment vertical="center" wrapText="1"/>
      <protection/>
    </xf>
    <xf numFmtId="0" fontId="0" fillId="25" borderId="18" xfId="78" applyFont="1" applyFill="1" applyBorder="1" applyAlignment="1" applyProtection="1">
      <alignment vertical="center" wrapText="1"/>
      <protection/>
    </xf>
    <xf numFmtId="49" fontId="0" fillId="25" borderId="35" xfId="78" applyNumberFormat="1" applyFont="1" applyFill="1" applyBorder="1" applyAlignment="1" applyProtection="1">
      <alignment horizontal="left" vertical="center" indent="1"/>
      <protection/>
    </xf>
    <xf numFmtId="0" fontId="41" fillId="25" borderId="23" xfId="52" applyFont="1" applyFill="1" applyBorder="1" applyAlignment="1" applyProtection="1">
      <alignment horizontal="left" vertical="center" wrapText="1"/>
      <protection/>
    </xf>
    <xf numFmtId="49" fontId="0" fillId="25" borderId="41" xfId="52" applyNumberFormat="1" applyFont="1" applyFill="1" applyBorder="1" applyAlignment="1" applyProtection="1">
      <alignment vertical="center" wrapText="1"/>
      <protection/>
    </xf>
    <xf numFmtId="0" fontId="41" fillId="25" borderId="26" xfId="52" applyFont="1" applyFill="1" applyBorder="1" applyAlignment="1" applyProtection="1">
      <alignment vertical="center" wrapText="1"/>
      <protection/>
    </xf>
    <xf numFmtId="49" fontId="13" fillId="25" borderId="26" xfId="78" applyNumberFormat="1" applyFont="1" applyFill="1" applyBorder="1" applyAlignment="1" applyProtection="1">
      <alignment vertical="center" wrapText="1"/>
      <protection/>
    </xf>
    <xf numFmtId="0" fontId="0" fillId="25" borderId="26" xfId="78" applyFont="1" applyFill="1" applyBorder="1" applyAlignment="1" applyProtection="1">
      <alignment vertical="center" wrapText="1"/>
      <protection/>
    </xf>
    <xf numFmtId="0" fontId="0" fillId="25" borderId="42" xfId="78" applyFont="1" applyFill="1" applyBorder="1" applyAlignment="1" applyProtection="1">
      <alignment vertical="center" wrapText="1"/>
      <protection/>
    </xf>
    <xf numFmtId="0" fontId="44" fillId="24" borderId="43" xfId="78" applyFont="1" applyFill="1" applyBorder="1" applyAlignment="1" applyProtection="1">
      <alignment horizontal="center" vertical="center" wrapText="1"/>
      <protection/>
    </xf>
    <xf numFmtId="0" fontId="44" fillId="24" borderId="44" xfId="78" applyFont="1" applyFill="1" applyBorder="1" applyAlignment="1" applyProtection="1">
      <alignment horizontal="center" vertical="center" wrapText="1"/>
      <protection/>
    </xf>
    <xf numFmtId="49" fontId="44" fillId="24" borderId="44" xfId="78" applyNumberFormat="1" applyFont="1" applyFill="1" applyBorder="1" applyAlignment="1" applyProtection="1">
      <alignment horizontal="center" vertical="center" wrapText="1"/>
      <protection/>
    </xf>
    <xf numFmtId="0" fontId="44" fillId="24" borderId="45" xfId="78" applyFont="1" applyFill="1" applyBorder="1" applyAlignment="1" applyProtection="1">
      <alignment horizontal="center" vertical="center" wrapText="1"/>
      <protection/>
    </xf>
    <xf numFmtId="0" fontId="13" fillId="24" borderId="24" xfId="78" applyFont="1" applyFill="1" applyBorder="1" applyAlignment="1" applyProtection="1">
      <alignment horizontal="center" vertical="center" wrapText="1"/>
      <protection/>
    </xf>
    <xf numFmtId="49" fontId="13" fillId="24" borderId="24" xfId="78" applyNumberFormat="1" applyFont="1" applyFill="1" applyBorder="1" applyAlignment="1" applyProtection="1">
      <alignment horizontal="center" vertical="center" wrapText="1"/>
      <protection/>
    </xf>
    <xf numFmtId="49" fontId="0" fillId="0" borderId="21" xfId="78" applyNumberFormat="1" applyFont="1" applyBorder="1" applyAlignment="1" applyProtection="1">
      <alignment horizontal="left" vertical="center" indent="1"/>
      <protection/>
    </xf>
    <xf numFmtId="1" fontId="0" fillId="21" borderId="8" xfId="78" applyNumberFormat="1" applyFont="1" applyFill="1" applyBorder="1" applyAlignment="1" applyProtection="1">
      <alignment horizontal="center" vertical="center"/>
      <protection locked="0"/>
    </xf>
    <xf numFmtId="1" fontId="0" fillId="24" borderId="16" xfId="78" applyNumberFormat="1" applyFont="1" applyFill="1" applyBorder="1" applyAlignment="1" applyProtection="1">
      <alignment horizontal="center" vertical="center"/>
      <protection/>
    </xf>
    <xf numFmtId="1" fontId="0" fillId="21" borderId="23" xfId="75" applyNumberFormat="1" applyFont="1" applyFill="1" applyBorder="1" applyAlignment="1" applyProtection="1">
      <alignment horizontal="center" vertical="center"/>
      <protection locked="0"/>
    </xf>
    <xf numFmtId="1" fontId="0" fillId="24" borderId="17" xfId="78" applyNumberFormat="1" applyFont="1" applyFill="1" applyBorder="1" applyAlignment="1" applyProtection="1">
      <alignment horizontal="center" vertical="center"/>
      <protection/>
    </xf>
    <xf numFmtId="1" fontId="0" fillId="24" borderId="8" xfId="75" applyNumberFormat="1" applyFont="1" applyFill="1" applyBorder="1" applyAlignment="1" applyProtection="1">
      <alignment horizontal="center" vertical="center"/>
      <protection/>
    </xf>
    <xf numFmtId="0" fontId="0" fillId="26" borderId="8" xfId="78" applyFont="1" applyFill="1" applyBorder="1" applyAlignment="1" applyProtection="1">
      <alignment horizontal="left" vertical="center" wrapText="1" inden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78" applyFont="1" applyAlignment="1" applyProtection="1">
      <alignment horizontal="center" vertical="center" wrapText="1"/>
      <protection/>
    </xf>
    <xf numFmtId="49" fontId="43" fillId="0" borderId="0" xfId="78" applyNumberFormat="1" applyFont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 wrapText="1"/>
      <protection/>
    </xf>
    <xf numFmtId="0" fontId="43" fillId="0" borderId="0" xfId="78" applyFont="1" applyFill="1" applyAlignment="1" applyProtection="1">
      <alignment horizontal="center" vertical="center" wrapText="1"/>
      <protection/>
    </xf>
    <xf numFmtId="0" fontId="0" fillId="24" borderId="46" xfId="75" applyFont="1" applyFill="1" applyBorder="1" applyAlignment="1" applyProtection="1">
      <alignment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1" fontId="0" fillId="21" borderId="22" xfId="75" applyNumberFormat="1" applyFont="1" applyFill="1" applyBorder="1" applyAlignment="1" applyProtection="1">
      <alignment horizontal="center" vertical="center" wrapText="1"/>
      <protection locked="0"/>
    </xf>
    <xf numFmtId="0" fontId="0" fillId="24" borderId="8" xfId="75" applyFont="1" applyFill="1" applyBorder="1" applyAlignment="1" applyProtection="1">
      <alignment horizontal="left"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 wrapText="1"/>
      <protection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78" applyFont="1" applyAlignment="1" applyProtection="1">
      <alignment vertical="center" wrapText="1"/>
      <protection/>
    </xf>
    <xf numFmtId="0" fontId="43" fillId="24" borderId="11" xfId="78" applyFont="1" applyFill="1" applyBorder="1" applyAlignment="1" applyProtection="1">
      <alignment vertical="center" wrapText="1"/>
      <protection/>
    </xf>
    <xf numFmtId="0" fontId="0" fillId="24" borderId="19" xfId="78" applyFont="1" applyFill="1" applyBorder="1" applyAlignment="1" applyProtection="1">
      <alignment vertical="center" wrapText="1"/>
      <protection/>
    </xf>
    <xf numFmtId="0" fontId="43" fillId="24" borderId="40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49" fontId="0" fillId="24" borderId="47" xfId="78" applyNumberFormat="1" applyFont="1" applyFill="1" applyBorder="1" applyAlignment="1" applyProtection="1">
      <alignment horizontal="left" vertical="center" wrapText="1"/>
      <protection/>
    </xf>
    <xf numFmtId="49" fontId="0" fillId="24" borderId="43" xfId="78" applyNumberFormat="1" applyFont="1" applyFill="1" applyBorder="1" applyAlignment="1" applyProtection="1">
      <alignment horizontal="left" vertical="center" wrapText="1"/>
      <protection/>
    </xf>
    <xf numFmtId="0" fontId="0" fillId="24" borderId="28" xfId="78" applyFont="1" applyFill="1" applyBorder="1" applyAlignment="1" applyProtection="1">
      <alignment vertical="center" wrapText="1"/>
      <protection/>
    </xf>
    <xf numFmtId="0" fontId="43" fillId="24" borderId="30" xfId="78" applyFont="1" applyFill="1" applyBorder="1" applyAlignment="1" applyProtection="1">
      <alignment vertical="center" wrapText="1"/>
      <protection/>
    </xf>
    <xf numFmtId="49" fontId="0" fillId="24" borderId="48" xfId="78" applyNumberFormat="1" applyFont="1" applyFill="1" applyBorder="1" applyAlignment="1" applyProtection="1">
      <alignment horizontal="left" vertical="center" wrapText="1" indent="1"/>
      <protection/>
    </xf>
    <xf numFmtId="0" fontId="0" fillId="26" borderId="8" xfId="75" applyFont="1" applyFill="1" applyBorder="1" applyAlignment="1" applyProtection="1">
      <alignment vertical="center" wrapText="1"/>
      <protection locked="0"/>
    </xf>
    <xf numFmtId="49" fontId="0" fillId="25" borderId="35" xfId="78" applyNumberFormat="1" applyFont="1" applyFill="1" applyBorder="1" applyAlignment="1" applyProtection="1">
      <alignment horizontal="left" vertical="center" wrapText="1" indent="1"/>
      <protection/>
    </xf>
    <xf numFmtId="49" fontId="0" fillId="25" borderId="23" xfId="75" applyNumberFormat="1" applyFont="1" applyFill="1" applyBorder="1" applyAlignment="1" applyProtection="1">
      <alignment horizontal="center" vertical="center" wrapText="1"/>
      <protection/>
    </xf>
    <xf numFmtId="1" fontId="0" fillId="25" borderId="23" xfId="75" applyNumberFormat="1" applyFont="1" applyFill="1" applyBorder="1" applyAlignment="1" applyProtection="1">
      <alignment horizontal="center" vertical="center" wrapText="1"/>
      <protection/>
    </xf>
    <xf numFmtId="1" fontId="0" fillId="25" borderId="18" xfId="75" applyNumberFormat="1" applyFont="1" applyFill="1" applyBorder="1" applyAlignment="1" applyProtection="1">
      <alignment horizontal="center" vertical="center" wrapText="1"/>
      <protection/>
    </xf>
    <xf numFmtId="49" fontId="0" fillId="25" borderId="41" xfId="78" applyNumberFormat="1" applyFont="1" applyFill="1" applyBorder="1" applyAlignment="1" applyProtection="1">
      <alignment horizontal="left" vertical="center" wrapText="1" indent="1"/>
      <protection/>
    </xf>
    <xf numFmtId="49" fontId="0" fillId="25" borderId="26" xfId="75" applyNumberFormat="1" applyFont="1" applyFill="1" applyBorder="1" applyAlignment="1" applyProtection="1">
      <alignment horizontal="center" vertical="center" wrapText="1"/>
      <protection/>
    </xf>
    <xf numFmtId="1" fontId="0" fillId="25" borderId="26" xfId="75" applyNumberFormat="1" applyFont="1" applyFill="1" applyBorder="1" applyAlignment="1" applyProtection="1">
      <alignment horizontal="center" vertical="center" wrapText="1"/>
      <protection/>
    </xf>
    <xf numFmtId="1" fontId="0" fillId="25" borderId="42" xfId="75" applyNumberFormat="1" applyFont="1" applyFill="1" applyBorder="1" applyAlignment="1" applyProtection="1">
      <alignment horizontal="center" vertical="center" wrapText="1"/>
      <protection/>
    </xf>
    <xf numFmtId="49" fontId="0" fillId="24" borderId="21" xfId="78" applyNumberFormat="1" applyFont="1" applyFill="1" applyBorder="1" applyAlignment="1" applyProtection="1">
      <alignment horizontal="left" vertical="center" wrapText="1" indent="1"/>
      <protection/>
    </xf>
    <xf numFmtId="1" fontId="13" fillId="24" borderId="8" xfId="75" applyNumberFormat="1" applyFont="1" applyFill="1" applyBorder="1" applyAlignment="1" applyProtection="1">
      <alignment horizontal="center" vertical="center" wrapText="1"/>
      <protection/>
    </xf>
    <xf numFmtId="1" fontId="13" fillId="24" borderId="22" xfId="75" applyNumberFormat="1" applyFont="1" applyFill="1" applyBorder="1" applyAlignment="1" applyProtection="1">
      <alignment horizontal="center" vertical="center" wrapText="1"/>
      <protection/>
    </xf>
    <xf numFmtId="0" fontId="0" fillId="26" borderId="8" xfId="75" applyFont="1" applyFill="1" applyBorder="1" applyAlignment="1" applyProtection="1">
      <alignment horizontal="left" vertical="center" wrapText="1" indent="3"/>
      <protection locked="0"/>
    </xf>
    <xf numFmtId="0" fontId="44" fillId="24" borderId="44" xfId="75" applyFont="1" applyFill="1" applyBorder="1" applyAlignment="1" applyProtection="1">
      <alignment horizontal="center" vertical="center" wrapText="1"/>
      <protection/>
    </xf>
    <xf numFmtId="0" fontId="13" fillId="24" borderId="24" xfId="75" applyFont="1" applyFill="1" applyBorder="1" applyAlignment="1" applyProtection="1">
      <alignment horizontal="center" vertical="center" wrapText="1"/>
      <protection/>
    </xf>
    <xf numFmtId="0" fontId="37" fillId="24" borderId="0" xfId="78" applyFont="1" applyFill="1" applyBorder="1" applyAlignment="1" applyProtection="1">
      <alignment horizontal="right"/>
      <protection/>
    </xf>
    <xf numFmtId="1" fontId="13" fillId="4" borderId="22" xfId="75" applyNumberFormat="1" applyFont="1" applyFill="1" applyBorder="1" applyAlignment="1" applyProtection="1">
      <alignment horizontal="right" vertical="center"/>
      <protection/>
    </xf>
    <xf numFmtId="1" fontId="13" fillId="24" borderId="18" xfId="78" applyNumberFormat="1" applyFont="1" applyFill="1" applyBorder="1" applyAlignment="1" applyProtection="1">
      <alignment horizontal="center" vertical="center"/>
      <protection/>
    </xf>
    <xf numFmtId="1" fontId="13" fillId="4" borderId="22" xfId="75" applyNumberFormat="1" applyFont="1" applyFill="1" applyBorder="1" applyAlignment="1" applyProtection="1">
      <alignment vertical="center"/>
      <protection/>
    </xf>
    <xf numFmtId="0" fontId="13" fillId="25" borderId="18" xfId="75" applyFont="1" applyFill="1" applyBorder="1" applyAlignment="1" applyProtection="1">
      <alignment vertical="center" wrapText="1"/>
      <protection/>
    </xf>
    <xf numFmtId="1" fontId="13" fillId="4" borderId="49" xfId="75" applyNumberFormat="1" applyFont="1" applyFill="1" applyBorder="1" applyAlignment="1" applyProtection="1">
      <alignment horizontal="right" vertical="center"/>
      <protection/>
    </xf>
    <xf numFmtId="0" fontId="0" fillId="21" borderId="8" xfId="75" applyFont="1" applyFill="1" applyBorder="1" applyAlignment="1" applyProtection="1">
      <alignment vertical="center" wrapText="1"/>
      <protection locked="0"/>
    </xf>
    <xf numFmtId="1" fontId="13" fillId="24" borderId="22" xfId="75" applyNumberFormat="1" applyFont="1" applyFill="1" applyBorder="1" applyAlignment="1" applyProtection="1">
      <alignment vertical="center"/>
      <protection/>
    </xf>
    <xf numFmtId="0" fontId="0" fillId="26" borderId="8" xfId="75" applyFont="1" applyFill="1" applyBorder="1" applyAlignment="1" applyProtection="1">
      <alignment horizontal="left" vertical="center" wrapText="1" indent="3"/>
      <protection locked="0"/>
    </xf>
    <xf numFmtId="1" fontId="13" fillId="4" borderId="8" xfId="75" applyNumberFormat="1" applyFont="1" applyFill="1" applyBorder="1" applyAlignment="1" applyProtection="1">
      <alignment horizontal="center" vertical="center" wrapText="1"/>
      <protection/>
    </xf>
    <xf numFmtId="49" fontId="0" fillId="4" borderId="8" xfId="0" applyFont="1" applyFill="1" applyBorder="1" applyAlignment="1">
      <alignment horizontal="center"/>
    </xf>
    <xf numFmtId="0" fontId="0" fillId="24" borderId="35" xfId="52" applyNumberFormat="1" applyFont="1" applyFill="1" applyBorder="1" applyAlignment="1" applyProtection="1">
      <alignment horizontal="left" vertical="center" wrapText="1" indent="1"/>
      <protection/>
    </xf>
    <xf numFmtId="49" fontId="44" fillId="24" borderId="8" xfId="75" applyNumberFormat="1" applyFont="1" applyFill="1" applyBorder="1" applyAlignment="1" applyProtection="1">
      <alignment horizontal="center" vertical="center" wrapText="1"/>
      <protection/>
    </xf>
    <xf numFmtId="49" fontId="44" fillId="24" borderId="22" xfId="75" applyNumberFormat="1" applyFont="1" applyFill="1" applyBorder="1" applyAlignment="1" applyProtection="1">
      <alignment horizontal="center" vertical="center" wrapText="1"/>
      <protection/>
    </xf>
    <xf numFmtId="0" fontId="0" fillId="24" borderId="8" xfId="78" applyFont="1" applyFill="1" applyBorder="1" applyAlignment="1" applyProtection="1">
      <alignment horizontal="left" vertical="center" wrapText="1" indent="3"/>
      <protection/>
    </xf>
    <xf numFmtId="0" fontId="43" fillId="0" borderId="0" xfId="78" applyNumberFormat="1" applyFont="1" applyFill="1" applyAlignment="1" applyProtection="1">
      <alignment vertical="center"/>
      <protection/>
    </xf>
    <xf numFmtId="0" fontId="43" fillId="0" borderId="0" xfId="78" applyFont="1" applyAlignment="1" applyProtection="1">
      <alignment vertical="center"/>
      <protection/>
    </xf>
    <xf numFmtId="0" fontId="45" fillId="0" borderId="0" xfId="78" applyFont="1" applyAlignment="1" applyProtection="1">
      <alignment vertical="center"/>
      <protection/>
    </xf>
    <xf numFmtId="0" fontId="43" fillId="24" borderId="20" xfId="78" applyNumberFormat="1" applyFont="1" applyFill="1" applyBorder="1" applyAlignment="1" applyProtection="1">
      <alignment vertical="center"/>
      <protection/>
    </xf>
    <xf numFmtId="0" fontId="45" fillId="24" borderId="0" xfId="78" applyNumberFormat="1" applyFont="1" applyFill="1" applyBorder="1" applyAlignment="1" applyProtection="1">
      <alignment vertical="center"/>
      <protection/>
    </xf>
    <xf numFmtId="0" fontId="43" fillId="24" borderId="0" xfId="78" applyNumberFormat="1" applyFont="1" applyFill="1" applyBorder="1" applyAlignment="1" applyProtection="1">
      <alignment vertical="center"/>
      <protection/>
    </xf>
    <xf numFmtId="0" fontId="43" fillId="24" borderId="29" xfId="78" applyNumberFormat="1" applyFont="1" applyFill="1" applyBorder="1" applyAlignment="1" applyProtection="1">
      <alignment vertical="center"/>
      <protection/>
    </xf>
    <xf numFmtId="0" fontId="0" fillId="4" borderId="8" xfId="79" applyFont="1" applyFill="1" applyBorder="1" applyAlignment="1">
      <alignment horizontal="center"/>
      <protection/>
    </xf>
    <xf numFmtId="0" fontId="40" fillId="0" borderId="0" xfId="76" applyFont="1">
      <alignment/>
      <protection/>
    </xf>
    <xf numFmtId="1" fontId="0" fillId="21" borderId="23" xfId="78" applyNumberFormat="1" applyFont="1" applyFill="1" applyBorder="1" applyAlignment="1" applyProtection="1">
      <alignment horizontal="center" vertical="center"/>
      <protection locked="0"/>
    </xf>
    <xf numFmtId="1" fontId="0" fillId="21" borderId="16" xfId="75" applyNumberFormat="1" applyFont="1" applyFill="1" applyBorder="1" applyAlignment="1" applyProtection="1">
      <alignment horizontal="center" vertical="center"/>
      <protection locked="0"/>
    </xf>
    <xf numFmtId="1" fontId="0" fillId="21" borderId="14" xfId="78" applyNumberFormat="1" applyFont="1" applyFill="1" applyBorder="1" applyAlignment="1" applyProtection="1">
      <alignment horizontal="left" vertical="center" wrapText="1"/>
      <protection locked="0"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3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50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5" xfId="75" applyFont="1" applyFill="1" applyBorder="1" applyAlignment="1" applyProtection="1">
      <alignment vertical="center" wrapText="1"/>
      <protection locked="0"/>
    </xf>
    <xf numFmtId="49" fontId="0" fillId="21" borderId="21" xfId="75" applyNumberFormat="1" applyFont="1" applyFill="1" applyBorder="1" applyAlignment="1" applyProtection="1">
      <alignment horizontal="center" vertical="center" wrapText="1"/>
      <protection locked="0"/>
    </xf>
    <xf numFmtId="3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3" fontId="0" fillId="21" borderId="22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78" applyNumberFormat="1" applyFont="1" applyFill="1" applyBorder="1" applyAlignment="1" applyProtection="1">
      <alignment horizontal="center" vertical="center"/>
      <protection/>
    </xf>
    <xf numFmtId="49" fontId="0" fillId="25" borderId="23" xfId="75" applyNumberFormat="1" applyFont="1" applyFill="1" applyBorder="1" applyAlignment="1" applyProtection="1">
      <alignment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24" xfId="78" applyNumberFormat="1" applyFont="1" applyFill="1" applyBorder="1" applyAlignment="1" applyProtection="1">
      <alignment horizontal="center" vertical="center"/>
      <protection/>
    </xf>
    <xf numFmtId="49" fontId="0" fillId="0" borderId="0" xfId="0" applyAlignment="1" applyProtection="1">
      <alignment vertical="top"/>
      <protection/>
    </xf>
    <xf numFmtId="49" fontId="0" fillId="17" borderId="0" xfId="0" applyFill="1" applyAlignment="1" applyProtection="1">
      <alignment vertical="top"/>
      <protection/>
    </xf>
    <xf numFmtId="0" fontId="41" fillId="24" borderId="15" xfId="52" applyFont="1" applyFill="1" applyBorder="1" applyAlignment="1" applyProtection="1">
      <alignment horizontal="center" vertical="center" wrapText="1"/>
      <protection/>
    </xf>
    <xf numFmtId="49" fontId="0" fillId="17" borderId="0" xfId="0" applyFill="1" applyAlignment="1" applyProtection="1">
      <alignment vertical="top"/>
      <protection locked="0"/>
    </xf>
    <xf numFmtId="49" fontId="0" fillId="0" borderId="0" xfId="74" applyNumberFormat="1" applyProtection="1">
      <alignment vertical="top"/>
      <protection/>
    </xf>
    <xf numFmtId="0" fontId="0" fillId="0" borderId="19" xfId="77" applyFont="1" applyBorder="1" applyAlignment="1" applyProtection="1">
      <alignment vertical="top" wrapText="1"/>
      <protection/>
    </xf>
    <xf numFmtId="0" fontId="13" fillId="24" borderId="20" xfId="77" applyFont="1" applyFill="1" applyBorder="1" applyAlignment="1" applyProtection="1">
      <alignment vertical="center" wrapText="1"/>
      <protection/>
    </xf>
    <xf numFmtId="170" fontId="0" fillId="24" borderId="40" xfId="55" applyFont="1" applyFill="1" applyBorder="1" applyAlignment="1" applyProtection="1">
      <alignment vertical="top" wrapText="1"/>
      <protection/>
    </xf>
    <xf numFmtId="0" fontId="0" fillId="0" borderId="0" xfId="77" applyFont="1" applyFill="1" applyAlignment="1" applyProtection="1">
      <alignment vertical="top" wrapText="1"/>
      <protection/>
    </xf>
    <xf numFmtId="0" fontId="0" fillId="0" borderId="0" xfId="77" applyFont="1" applyAlignment="1" applyProtection="1">
      <alignment vertical="top" wrapText="1"/>
      <protection/>
    </xf>
    <xf numFmtId="0" fontId="0" fillId="0" borderId="0" xfId="77" applyFont="1" applyAlignment="1" applyProtection="1">
      <alignment wrapText="1"/>
      <protection/>
    </xf>
    <xf numFmtId="0" fontId="43" fillId="24" borderId="15" xfId="77" applyFont="1" applyFill="1" applyBorder="1" applyAlignment="1" applyProtection="1">
      <alignment wrapText="1"/>
      <protection/>
    </xf>
    <xf numFmtId="0" fontId="0" fillId="24" borderId="0" xfId="77" applyFont="1" applyFill="1" applyBorder="1" applyAlignment="1" applyProtection="1">
      <alignment wrapText="1"/>
      <protection/>
    </xf>
    <xf numFmtId="0" fontId="13" fillId="26" borderId="51" xfId="77" applyNumberFormat="1" applyFont="1" applyFill="1" applyBorder="1" applyAlignment="1" applyProtection="1">
      <alignment horizontal="center" vertical="center" wrapText="1"/>
      <protection locked="0"/>
    </xf>
    <xf numFmtId="0" fontId="13" fillId="26" borderId="52" xfId="77" applyNumberFormat="1" applyFont="1" applyFill="1" applyBorder="1" applyAlignment="1" applyProtection="1">
      <alignment horizontal="center" vertical="center" wrapText="1"/>
      <protection locked="0"/>
    </xf>
    <xf numFmtId="0" fontId="13" fillId="24" borderId="53" xfId="77" applyFont="1" applyFill="1" applyBorder="1" applyAlignment="1" applyProtection="1">
      <alignment horizontal="left" vertical="center" wrapText="1"/>
      <protection/>
    </xf>
    <xf numFmtId="0" fontId="0" fillId="24" borderId="0" xfId="77" applyFont="1" applyFill="1" applyBorder="1" applyAlignment="1" applyProtection="1">
      <alignment vertical="center" wrapText="1"/>
      <protection/>
    </xf>
    <xf numFmtId="0" fontId="0" fillId="0" borderId="0" xfId="77" applyFont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wrapText="1"/>
      <protection/>
    </xf>
    <xf numFmtId="0" fontId="0" fillId="0" borderId="0" xfId="77" applyFont="1" applyFill="1" applyAlignment="1" applyProtection="1">
      <alignment wrapText="1"/>
      <protection/>
    </xf>
    <xf numFmtId="14" fontId="43" fillId="24" borderId="15" xfId="77" applyNumberFormat="1" applyFont="1" applyFill="1" applyBorder="1" applyAlignment="1" applyProtection="1">
      <alignment horizontal="left" wrapText="1"/>
      <protection/>
    </xf>
    <xf numFmtId="0" fontId="0" fillId="24" borderId="32" xfId="77" applyFont="1" applyFill="1" applyBorder="1" applyAlignment="1" applyProtection="1">
      <alignment vertical="top" wrapText="1"/>
      <protection/>
    </xf>
    <xf numFmtId="0" fontId="0" fillId="24" borderId="32" xfId="77" applyFont="1" applyFill="1" applyBorder="1" applyAlignment="1" applyProtection="1">
      <alignment horizontal="center" vertical="center" wrapText="1"/>
      <protection/>
    </xf>
    <xf numFmtId="0" fontId="0" fillId="24" borderId="0" xfId="77" applyFont="1" applyFill="1" applyBorder="1" applyAlignment="1" applyProtection="1">
      <alignment horizontal="right" vertical="center" wrapText="1"/>
      <protection/>
    </xf>
    <xf numFmtId="0" fontId="0" fillId="24" borderId="15" xfId="77" applyFont="1" applyFill="1" applyBorder="1" applyAlignment="1" applyProtection="1">
      <alignment wrapText="1"/>
      <protection/>
    </xf>
    <xf numFmtId="0" fontId="0" fillId="24" borderId="54" xfId="77" applyFont="1" applyFill="1" applyBorder="1" applyAlignment="1" applyProtection="1">
      <alignment horizontal="right" vertical="center" wrapText="1"/>
      <protection/>
    </xf>
    <xf numFmtId="0" fontId="0" fillId="24" borderId="47" xfId="77" applyFont="1" applyFill="1" applyBorder="1" applyAlignment="1" applyProtection="1">
      <alignment horizontal="center" wrapText="1"/>
      <protection/>
    </xf>
    <xf numFmtId="0" fontId="0" fillId="0" borderId="0" xfId="77" applyFont="1" applyFill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0" fontId="13" fillId="24" borderId="8" xfId="77" applyFont="1" applyFill="1" applyBorder="1" applyAlignment="1" applyProtection="1">
      <alignment horizontal="center" vertical="center" wrapText="1"/>
      <protection/>
    </xf>
    <xf numFmtId="0" fontId="0" fillId="24" borderId="55" xfId="77" applyFont="1" applyFill="1" applyBorder="1" applyAlignment="1" applyProtection="1">
      <alignment horizontal="center" vertical="center" wrapText="1"/>
      <protection/>
    </xf>
    <xf numFmtId="0" fontId="13" fillId="26" borderId="55" xfId="77" applyFont="1" applyFill="1" applyBorder="1" applyAlignment="1" applyProtection="1">
      <alignment horizontal="center" vertical="center" wrapText="1"/>
      <protection locked="0"/>
    </xf>
    <xf numFmtId="0" fontId="0" fillId="24" borderId="32" xfId="77" applyFont="1" applyFill="1" applyBorder="1" applyAlignment="1" applyProtection="1">
      <alignment wrapText="1"/>
      <protection/>
    </xf>
    <xf numFmtId="0" fontId="0" fillId="24" borderId="11" xfId="77" applyFont="1" applyFill="1" applyBorder="1" applyAlignment="1" applyProtection="1">
      <alignment vertical="center" wrapText="1"/>
      <protection/>
    </xf>
    <xf numFmtId="0" fontId="13" fillId="24" borderId="15" xfId="77" applyFont="1" applyFill="1" applyBorder="1" applyAlignment="1" applyProtection="1">
      <alignment horizontal="center" vertical="center" wrapText="1"/>
      <protection/>
    </xf>
    <xf numFmtId="0" fontId="13" fillId="24" borderId="0" xfId="77" applyFont="1" applyFill="1" applyBorder="1" applyAlignment="1" applyProtection="1">
      <alignment horizontal="center" vertical="center" wrapText="1"/>
      <protection/>
    </xf>
    <xf numFmtId="0" fontId="13" fillId="24" borderId="11" xfId="77" applyFont="1" applyFill="1" applyBorder="1" applyAlignment="1" applyProtection="1">
      <alignment horizontal="center" vertical="center" wrapText="1"/>
      <protection/>
    </xf>
    <xf numFmtId="49" fontId="0" fillId="24" borderId="15" xfId="82" applyNumberFormat="1" applyFont="1" applyFill="1" applyBorder="1" applyAlignment="1" applyProtection="1">
      <alignment horizontal="center" vertical="center" wrapText="1"/>
      <protection/>
    </xf>
    <xf numFmtId="49" fontId="0" fillId="24" borderId="0" xfId="82" applyNumberFormat="1" applyFont="1" applyFill="1" applyBorder="1" applyAlignment="1" applyProtection="1">
      <alignment horizontal="center" vertical="center" wrapText="1"/>
      <protection/>
    </xf>
    <xf numFmtId="0" fontId="0" fillId="24" borderId="28" xfId="77" applyFont="1" applyFill="1" applyBorder="1" applyAlignment="1" applyProtection="1">
      <alignment wrapText="1"/>
      <protection/>
    </xf>
    <xf numFmtId="0" fontId="0" fillId="24" borderId="29" xfId="77" applyFont="1" applyFill="1" applyBorder="1" applyAlignment="1" applyProtection="1">
      <alignment wrapText="1"/>
      <protection/>
    </xf>
    <xf numFmtId="0" fontId="13" fillId="24" borderId="29" xfId="77" applyFont="1" applyFill="1" applyBorder="1" applyAlignment="1" applyProtection="1">
      <alignment horizontal="center" vertical="center" wrapText="1"/>
      <protection/>
    </xf>
    <xf numFmtId="0" fontId="13" fillId="24" borderId="30" xfId="77" applyFont="1" applyFill="1" applyBorder="1" applyAlignment="1" applyProtection="1">
      <alignment horizontal="center" vertical="center" wrapText="1"/>
      <protection/>
    </xf>
    <xf numFmtId="0" fontId="0" fillId="26" borderId="55" xfId="76" applyFont="1" applyFill="1" applyBorder="1" applyAlignment="1" applyProtection="1">
      <alignment vertical="center" wrapText="1"/>
      <protection locked="0"/>
    </xf>
    <xf numFmtId="0" fontId="0" fillId="24" borderId="16" xfId="77" applyFont="1" applyFill="1" applyBorder="1" applyAlignment="1" applyProtection="1">
      <alignment horizontal="center" vertical="center" wrapText="1"/>
      <protection/>
    </xf>
    <xf numFmtId="0" fontId="0" fillId="24" borderId="17" xfId="77" applyFont="1" applyFill="1" applyBorder="1" applyAlignment="1" applyProtection="1">
      <alignment horizontal="center" vertical="center" wrapText="1"/>
      <protection/>
    </xf>
    <xf numFmtId="0" fontId="0" fillId="24" borderId="16" xfId="77" applyFont="1" applyFill="1" applyBorder="1" applyAlignment="1" applyProtection="1">
      <alignment horizontal="left" vertical="center" wrapText="1"/>
      <protection/>
    </xf>
    <xf numFmtId="0" fontId="0" fillId="24" borderId="23" xfId="77" applyFont="1" applyFill="1" applyBorder="1" applyAlignment="1" applyProtection="1">
      <alignment horizontal="left" vertical="center" wrapText="1"/>
      <protection/>
    </xf>
    <xf numFmtId="0" fontId="0" fillId="24" borderId="18" xfId="77" applyFont="1" applyFill="1" applyBorder="1" applyAlignment="1" applyProtection="1">
      <alignment horizontal="left" vertical="center" wrapText="1"/>
      <protection/>
    </xf>
    <xf numFmtId="0" fontId="0" fillId="24" borderId="56" xfId="77" applyFont="1" applyFill="1" applyBorder="1" applyAlignment="1" applyProtection="1">
      <alignment horizontal="center" vertical="center" wrapText="1"/>
      <protection/>
    </xf>
    <xf numFmtId="0" fontId="0" fillId="24" borderId="57" xfId="77" applyFont="1" applyFill="1" applyBorder="1" applyAlignment="1" applyProtection="1">
      <alignment horizontal="center" vertical="center" wrapText="1"/>
      <protection/>
    </xf>
    <xf numFmtId="0" fontId="0" fillId="26" borderId="16" xfId="77" applyFont="1" applyFill="1" applyBorder="1" applyAlignment="1" applyProtection="1">
      <alignment horizontal="center" vertical="center" wrapText="1"/>
      <protection locked="0"/>
    </xf>
    <xf numFmtId="0" fontId="0" fillId="26" borderId="18" xfId="77" applyFont="1" applyFill="1" applyBorder="1" applyAlignment="1" applyProtection="1">
      <alignment horizontal="center" vertical="center" wrapText="1"/>
      <protection locked="0"/>
    </xf>
    <xf numFmtId="0" fontId="0" fillId="26" borderId="55" xfId="76" applyFont="1" applyFill="1" applyBorder="1" applyAlignment="1" applyProtection="1">
      <alignment vertical="center" wrapText="1"/>
      <protection locked="0"/>
    </xf>
    <xf numFmtId="49" fontId="0" fillId="24" borderId="55" xfId="82" applyNumberFormat="1" applyFont="1" applyFill="1" applyBorder="1" applyAlignment="1" applyProtection="1">
      <alignment horizontal="center" vertical="center" wrapText="1"/>
      <protection/>
    </xf>
    <xf numFmtId="0" fontId="42" fillId="24" borderId="0" xfId="77" applyFont="1" applyFill="1" applyBorder="1" applyAlignment="1" applyProtection="1">
      <alignment horizontal="center" vertical="center" wrapText="1"/>
      <protection/>
    </xf>
    <xf numFmtId="0" fontId="0" fillId="24" borderId="0" xfId="77" applyFont="1" applyFill="1" applyBorder="1" applyAlignment="1" applyProtection="1">
      <alignment horizontal="center" vertical="center" wrapText="1"/>
      <protection/>
    </xf>
    <xf numFmtId="0" fontId="0" fillId="24" borderId="24" xfId="77" applyFont="1" applyFill="1" applyBorder="1" applyAlignment="1" applyProtection="1">
      <alignment horizontal="center" vertical="center" wrapText="1"/>
      <protection/>
    </xf>
    <xf numFmtId="0" fontId="0" fillId="21" borderId="24" xfId="76" applyFont="1" applyFill="1" applyBorder="1" applyAlignment="1" applyProtection="1">
      <alignment vertical="center" wrapText="1"/>
      <protection locked="0"/>
    </xf>
    <xf numFmtId="0" fontId="0" fillId="21" borderId="24" xfId="76" applyFont="1" applyFill="1" applyBorder="1" applyAlignment="1" applyProtection="1">
      <alignment vertical="center" wrapText="1"/>
      <protection locked="0"/>
    </xf>
    <xf numFmtId="0" fontId="0" fillId="21" borderId="49" xfId="76" applyFont="1" applyFill="1" applyBorder="1" applyAlignment="1" applyProtection="1">
      <alignment vertical="center" wrapText="1"/>
      <protection locked="0"/>
    </xf>
    <xf numFmtId="0" fontId="13" fillId="4" borderId="41" xfId="76" applyFont="1" applyFill="1" applyBorder="1" applyAlignment="1" applyProtection="1">
      <alignment horizontal="center" vertical="center" wrapText="1"/>
      <protection/>
    </xf>
    <xf numFmtId="0" fontId="13" fillId="4" borderId="26" xfId="76" applyFont="1" applyFill="1" applyBorder="1" applyAlignment="1" applyProtection="1">
      <alignment horizontal="center" vertical="center" wrapText="1"/>
      <protection/>
    </xf>
    <xf numFmtId="0" fontId="13" fillId="4" borderId="42" xfId="76" applyFont="1" applyFill="1" applyBorder="1" applyAlignment="1" applyProtection="1">
      <alignment horizontal="center" vertical="center" wrapText="1"/>
      <protection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2" xfId="76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77" applyFont="1" applyFill="1" applyBorder="1" applyAlignment="1" applyProtection="1">
      <alignment horizontal="center" vertical="center" wrapText="1"/>
      <protection/>
    </xf>
    <xf numFmtId="49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55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58" xfId="81" applyNumberFormat="1" applyFont="1" applyFill="1" applyBorder="1" applyAlignment="1" applyProtection="1">
      <alignment horizontal="center" vertical="center" wrapText="1"/>
      <protection locked="0"/>
    </xf>
    <xf numFmtId="49" fontId="0" fillId="24" borderId="8" xfId="82" applyNumberFormat="1" applyFont="1" applyFill="1" applyBorder="1" applyAlignment="1" applyProtection="1">
      <alignment horizontal="center" vertical="center" wrapText="1"/>
      <protection/>
    </xf>
    <xf numFmtId="49" fontId="0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24" borderId="24" xfId="82" applyNumberFormat="1" applyFont="1" applyFill="1" applyBorder="1" applyAlignment="1" applyProtection="1">
      <alignment horizontal="center" vertical="center" wrapText="1"/>
      <protection/>
    </xf>
    <xf numFmtId="0" fontId="0" fillId="21" borderId="2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49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1" applyNumberFormat="1" applyFont="1" applyFill="1" applyBorder="1" applyAlignment="1" applyProtection="1">
      <alignment horizontal="center" vertical="center" wrapText="1"/>
      <protection locked="0"/>
    </xf>
    <xf numFmtId="49" fontId="0" fillId="21" borderId="22" xfId="8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24" borderId="55" xfId="77" applyFont="1" applyFill="1" applyBorder="1" applyAlignment="1" applyProtection="1">
      <alignment horizontal="left" vertical="center" wrapText="1"/>
      <protection/>
    </xf>
    <xf numFmtId="0" fontId="0" fillId="24" borderId="58" xfId="77" applyFont="1" applyFill="1" applyBorder="1" applyAlignment="1" applyProtection="1">
      <alignment horizontal="left" vertical="center" wrapText="1"/>
      <protection/>
    </xf>
    <xf numFmtId="0" fontId="0" fillId="26" borderId="58" xfId="76" applyFont="1" applyFill="1" applyBorder="1" applyAlignment="1" applyProtection="1">
      <alignment vertical="center" wrapText="1"/>
      <protection locked="0"/>
    </xf>
    <xf numFmtId="0" fontId="13" fillId="26" borderId="46" xfId="77" applyFont="1" applyFill="1" applyBorder="1" applyAlignment="1" applyProtection="1">
      <alignment horizontal="center" vertical="center" wrapText="1"/>
      <protection locked="0"/>
    </xf>
    <xf numFmtId="0" fontId="13" fillId="26" borderId="59" xfId="77" applyFont="1" applyFill="1" applyBorder="1" applyAlignment="1" applyProtection="1">
      <alignment horizontal="center" vertical="center" wrapText="1"/>
      <protection locked="0"/>
    </xf>
    <xf numFmtId="0" fontId="0" fillId="26" borderId="16" xfId="76" applyFont="1" applyFill="1" applyBorder="1" applyAlignment="1" applyProtection="1">
      <alignment horizontal="center" vertical="center" wrapText="1"/>
      <protection locked="0"/>
    </xf>
    <xf numFmtId="0" fontId="0" fillId="26" borderId="23" xfId="76" applyFont="1" applyFill="1" applyBorder="1" applyAlignment="1" applyProtection="1">
      <alignment horizontal="center" vertical="center" wrapText="1"/>
      <protection locked="0"/>
    </xf>
    <xf numFmtId="0" fontId="0" fillId="26" borderId="17" xfId="76" applyFont="1" applyFill="1" applyBorder="1" applyAlignment="1" applyProtection="1">
      <alignment horizontal="center" vertical="center" wrapText="1"/>
      <protection locked="0"/>
    </xf>
    <xf numFmtId="170" fontId="0" fillId="24" borderId="20" xfId="55" applyFont="1" applyFill="1" applyBorder="1" applyAlignment="1" applyProtection="1">
      <alignment horizontal="center" vertical="top" wrapText="1"/>
      <protection/>
    </xf>
    <xf numFmtId="49" fontId="0" fillId="26" borderId="21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22" xfId="76" applyNumberFormat="1" applyFont="1" applyFill="1" applyBorder="1" applyAlignment="1" applyProtection="1">
      <alignment horizontal="center" vertical="center" wrapText="1"/>
      <protection locked="0"/>
    </xf>
    <xf numFmtId="0" fontId="37" fillId="24" borderId="20" xfId="77" applyFont="1" applyFill="1" applyBorder="1" applyAlignment="1" applyProtection="1">
      <alignment horizontal="center" vertical="center" wrapText="1"/>
      <protection/>
    </xf>
    <xf numFmtId="0" fontId="13" fillId="24" borderId="46" xfId="77" applyFont="1" applyFill="1" applyBorder="1" applyAlignment="1" applyProtection="1">
      <alignment horizontal="center" vertical="center" wrapText="1"/>
      <protection/>
    </xf>
    <xf numFmtId="49" fontId="0" fillId="24" borderId="14" xfId="77" applyNumberFormat="1" applyFont="1" applyFill="1" applyBorder="1" applyAlignment="1" applyProtection="1">
      <alignment horizontal="center" vertical="center" wrapText="1"/>
      <protection/>
    </xf>
    <xf numFmtId="49" fontId="0" fillId="24" borderId="55" xfId="77" applyNumberFormat="1" applyFont="1" applyFill="1" applyBorder="1" applyAlignment="1" applyProtection="1">
      <alignment horizontal="center" vertical="center" wrapText="1"/>
      <protection/>
    </xf>
    <xf numFmtId="49" fontId="0" fillId="24" borderId="58" xfId="77" applyNumberFormat="1" applyFont="1" applyFill="1" applyBorder="1" applyAlignment="1" applyProtection="1">
      <alignment horizontal="center" vertical="center" wrapText="1"/>
      <protection/>
    </xf>
    <xf numFmtId="0" fontId="0" fillId="26" borderId="16" xfId="76" applyFont="1" applyFill="1" applyBorder="1" applyAlignment="1" applyProtection="1">
      <alignment vertical="center" wrapText="1"/>
      <protection locked="0"/>
    </xf>
    <xf numFmtId="0" fontId="0" fillId="26" borderId="23" xfId="76" applyFont="1" applyFill="1" applyBorder="1" applyAlignment="1" applyProtection="1">
      <alignment vertical="center" wrapText="1"/>
      <protection locked="0"/>
    </xf>
    <xf numFmtId="0" fontId="0" fillId="26" borderId="18" xfId="76" applyFont="1" applyFill="1" applyBorder="1" applyAlignment="1" applyProtection="1">
      <alignment vertical="center" wrapText="1"/>
      <protection locked="0"/>
    </xf>
    <xf numFmtId="0" fontId="13" fillId="24" borderId="0" xfId="77" applyFont="1" applyFill="1" applyBorder="1" applyAlignment="1" applyProtection="1">
      <alignment horizontal="center" wrapText="1"/>
      <protection/>
    </xf>
    <xf numFmtId="49" fontId="0" fillId="21" borderId="21" xfId="76" applyNumberFormat="1" applyFont="1" applyFill="1" applyBorder="1" applyAlignment="1" applyProtection="1">
      <alignment horizontal="center" vertical="center" wrapText="1"/>
      <protection locked="0"/>
    </xf>
    <xf numFmtId="0" fontId="13" fillId="24" borderId="60" xfId="77" applyFont="1" applyFill="1" applyBorder="1" applyAlignment="1" applyProtection="1">
      <alignment horizontal="center" vertical="center" wrapText="1"/>
      <protection/>
    </xf>
    <xf numFmtId="0" fontId="13" fillId="24" borderId="61" xfId="77" applyFont="1" applyFill="1" applyBorder="1" applyAlignment="1" applyProtection="1">
      <alignment horizontal="center" vertical="center" wrapText="1"/>
      <protection/>
    </xf>
    <xf numFmtId="0" fontId="0" fillId="21" borderId="16" xfId="77" applyFont="1" applyFill="1" applyBorder="1" applyAlignment="1" applyProtection="1">
      <alignment horizontal="center" vertical="center" wrapText="1"/>
      <protection locked="0"/>
    </xf>
    <xf numFmtId="0" fontId="0" fillId="21" borderId="18" xfId="77" applyFont="1" applyFill="1" applyBorder="1" applyAlignment="1" applyProtection="1">
      <alignment horizontal="center" vertical="center" wrapText="1"/>
      <protection locked="0"/>
    </xf>
    <xf numFmtId="0" fontId="0" fillId="21" borderId="35" xfId="77" applyFont="1" applyFill="1" applyBorder="1" applyAlignment="1" applyProtection="1">
      <alignment horizontal="center" vertical="center" wrapText="1"/>
      <protection locked="0"/>
    </xf>
    <xf numFmtId="0" fontId="0" fillId="21" borderId="17" xfId="77" applyFont="1" applyFill="1" applyBorder="1" applyAlignment="1" applyProtection="1">
      <alignment horizontal="center" vertical="center" wrapText="1"/>
      <protection locked="0"/>
    </xf>
    <xf numFmtId="49" fontId="0" fillId="21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18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35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6" borderId="18" xfId="76" applyNumberFormat="1" applyFont="1" applyFill="1" applyBorder="1" applyAlignment="1" applyProtection="1">
      <alignment horizontal="center" vertical="center" wrapText="1"/>
      <protection locked="0"/>
    </xf>
    <xf numFmtId="0" fontId="44" fillId="24" borderId="8" xfId="75" applyFont="1" applyFill="1" applyBorder="1" applyAlignment="1" applyProtection="1">
      <alignment horizontal="center" vertical="center"/>
      <protection/>
    </xf>
    <xf numFmtId="0" fontId="37" fillId="7" borderId="60" xfId="75" applyFont="1" applyFill="1" applyBorder="1" applyAlignment="1" applyProtection="1">
      <alignment horizontal="center" vertical="center"/>
      <protection/>
    </xf>
    <xf numFmtId="0" fontId="37" fillId="7" borderId="62" xfId="75" applyFont="1" applyFill="1" applyBorder="1" applyAlignment="1" applyProtection="1">
      <alignment horizontal="center" vertical="center"/>
      <protection/>
    </xf>
    <xf numFmtId="0" fontId="37" fillId="7" borderId="61" xfId="75" applyFont="1" applyFill="1" applyBorder="1" applyAlignment="1" applyProtection="1">
      <alignment horizontal="center" vertical="center"/>
      <protection/>
    </xf>
    <xf numFmtId="0" fontId="13" fillId="24" borderId="55" xfId="75" applyFont="1" applyFill="1" applyBorder="1" applyAlignment="1" applyProtection="1">
      <alignment horizontal="center" vertical="center" wrapText="1"/>
      <protection/>
    </xf>
    <xf numFmtId="0" fontId="13" fillId="24" borderId="7" xfId="78" applyFont="1" applyFill="1" applyBorder="1" applyAlignment="1" applyProtection="1">
      <alignment horizontal="center" vertical="center" wrapText="1"/>
      <protection/>
    </xf>
    <xf numFmtId="0" fontId="13" fillId="24" borderId="43" xfId="78" applyFont="1" applyFill="1" applyBorder="1" applyAlignment="1" applyProtection="1">
      <alignment horizontal="center" vertical="center" wrapText="1"/>
      <protection/>
    </xf>
    <xf numFmtId="0" fontId="13" fillId="24" borderId="8" xfId="75" applyFont="1" applyFill="1" applyBorder="1" applyAlignment="1" applyProtection="1">
      <alignment horizontal="center" vertical="center" wrapText="1"/>
      <protection/>
    </xf>
    <xf numFmtId="0" fontId="44" fillId="24" borderId="8" xfId="75" applyFont="1" applyFill="1" applyBorder="1" applyAlignment="1" applyProtection="1">
      <alignment horizontal="center" vertical="center" wrapText="1"/>
      <protection/>
    </xf>
    <xf numFmtId="0" fontId="0" fillId="21" borderId="21" xfId="75" applyFont="1" applyFill="1" applyBorder="1" applyAlignment="1" applyProtection="1">
      <alignment horizontal="left" vertical="center" wrapText="1"/>
      <protection locked="0"/>
    </xf>
    <xf numFmtId="0" fontId="0" fillId="21" borderId="8" xfId="75" applyFont="1" applyFill="1" applyBorder="1" applyAlignment="1" applyProtection="1">
      <alignment horizontal="left" vertical="center" wrapText="1"/>
      <protection locked="0"/>
    </xf>
    <xf numFmtId="0" fontId="0" fillId="21" borderId="16" xfId="75" applyFont="1" applyFill="1" applyBorder="1" applyAlignment="1" applyProtection="1">
      <alignment horizontal="left" vertical="center" wrapText="1"/>
      <protection locked="0"/>
    </xf>
    <xf numFmtId="0" fontId="13" fillId="24" borderId="58" xfId="75" applyFont="1" applyFill="1" applyBorder="1" applyAlignment="1" applyProtection="1">
      <alignment horizontal="center" vertical="center" wrapText="1"/>
      <protection/>
    </xf>
    <xf numFmtId="0" fontId="13" fillId="24" borderId="22" xfId="75" applyFont="1" applyFill="1" applyBorder="1" applyAlignment="1" applyProtection="1">
      <alignment horizontal="center" vertical="center" wrapText="1"/>
      <protection/>
    </xf>
    <xf numFmtId="0" fontId="0" fillId="24" borderId="20" xfId="78" applyFont="1" applyFill="1" applyBorder="1" applyAlignment="1" applyProtection="1">
      <alignment horizontal="right" vertical="center"/>
      <protection/>
    </xf>
    <xf numFmtId="0" fontId="0" fillId="24" borderId="40" xfId="78" applyFont="1" applyFill="1" applyBorder="1" applyAlignment="1" applyProtection="1">
      <alignment horizontal="right" vertical="center"/>
      <protection/>
    </xf>
    <xf numFmtId="0" fontId="44" fillId="24" borderId="44" xfId="78" applyFont="1" applyFill="1" applyBorder="1" applyAlignment="1" applyProtection="1">
      <alignment horizontal="center" vertical="center" wrapText="1"/>
      <protection/>
    </xf>
    <xf numFmtId="0" fontId="13" fillId="24" borderId="55" xfId="78" applyFont="1" applyFill="1" applyBorder="1" applyAlignment="1" applyProtection="1">
      <alignment horizontal="center" vertical="center" wrapText="1"/>
      <protection/>
    </xf>
    <xf numFmtId="0" fontId="13" fillId="24" borderId="24" xfId="78" applyFont="1" applyFill="1" applyBorder="1" applyAlignment="1" applyProtection="1">
      <alignment horizontal="center" vertical="center" wrapText="1"/>
      <protection/>
    </xf>
    <xf numFmtId="0" fontId="37" fillId="7" borderId="63" xfId="78" applyFont="1" applyFill="1" applyBorder="1" applyAlignment="1" applyProtection="1">
      <alignment horizontal="center" vertical="center"/>
      <protection/>
    </xf>
    <xf numFmtId="0" fontId="37" fillId="7" borderId="52" xfId="78" applyFont="1" applyFill="1" applyBorder="1" applyAlignment="1" applyProtection="1">
      <alignment horizontal="center" vertical="center"/>
      <protection/>
    </xf>
    <xf numFmtId="0" fontId="37" fillId="7" borderId="53" xfId="78" applyFont="1" applyFill="1" applyBorder="1" applyAlignment="1" applyProtection="1">
      <alignment horizontal="center" vertical="center"/>
      <protection/>
    </xf>
    <xf numFmtId="0" fontId="13" fillId="24" borderId="36" xfId="78" applyFont="1" applyFill="1" applyBorder="1" applyAlignment="1" applyProtection="1">
      <alignment horizontal="center" vertical="center" wrapText="1"/>
      <protection/>
    </xf>
    <xf numFmtId="0" fontId="13" fillId="24" borderId="56" xfId="78" applyFont="1" applyFill="1" applyBorder="1" applyAlignment="1" applyProtection="1">
      <alignment horizontal="center" vertical="center" wrapText="1"/>
      <protection/>
    </xf>
    <xf numFmtId="0" fontId="13" fillId="24" borderId="57" xfId="78" applyFont="1" applyFill="1" applyBorder="1" applyAlignment="1" applyProtection="1">
      <alignment horizontal="center" vertical="center" wrapText="1"/>
      <protection/>
    </xf>
    <xf numFmtId="0" fontId="13" fillId="24" borderId="58" xfId="78" applyFont="1" applyFill="1" applyBorder="1" applyAlignment="1" applyProtection="1">
      <alignment horizontal="center" vertical="center" wrapText="1"/>
      <protection/>
    </xf>
    <xf numFmtId="0" fontId="13" fillId="24" borderId="49" xfId="78" applyFont="1" applyFill="1" applyBorder="1" applyAlignment="1" applyProtection="1">
      <alignment horizontal="center" vertical="center" wrapText="1"/>
      <protection/>
    </xf>
    <xf numFmtId="0" fontId="13" fillId="24" borderId="24" xfId="75" applyFont="1" applyFill="1" applyBorder="1" applyAlignment="1" applyProtection="1">
      <alignment horizontal="center" vertical="center" wrapText="1"/>
      <protection/>
    </xf>
    <xf numFmtId="0" fontId="13" fillId="24" borderId="49" xfId="75" applyFont="1" applyFill="1" applyBorder="1" applyAlignment="1" applyProtection="1">
      <alignment horizontal="center" vertical="center" wrapText="1"/>
      <protection/>
    </xf>
    <xf numFmtId="0" fontId="0" fillId="24" borderId="64" xfId="75" applyFont="1" applyFill="1" applyBorder="1" applyAlignment="1" applyProtection="1">
      <alignment horizontal="center" vertical="center" wrapText="1"/>
      <protection/>
    </xf>
    <xf numFmtId="0" fontId="0" fillId="24" borderId="44" xfId="75" applyFont="1" applyFill="1" applyBorder="1" applyAlignment="1" applyProtection="1">
      <alignment horizontal="center" vertical="center" wrapText="1"/>
      <protection/>
    </xf>
    <xf numFmtId="49" fontId="0" fillId="24" borderId="64" xfId="75" applyNumberFormat="1" applyFont="1" applyFill="1" applyBorder="1" applyAlignment="1" applyProtection="1">
      <alignment horizontal="center" vertical="center" wrapText="1"/>
      <protection/>
    </xf>
    <xf numFmtId="49" fontId="0" fillId="24" borderId="44" xfId="75" applyNumberFormat="1" applyFont="1" applyFill="1" applyBorder="1" applyAlignment="1" applyProtection="1">
      <alignment horizontal="center" vertical="center" wrapText="1"/>
      <protection/>
    </xf>
    <xf numFmtId="0" fontId="37" fillId="7" borderId="60" xfId="75" applyFont="1" applyFill="1" applyBorder="1" applyAlignment="1" applyProtection="1">
      <alignment horizontal="center" vertical="center" wrapText="1"/>
      <protection/>
    </xf>
    <xf numFmtId="0" fontId="37" fillId="7" borderId="62" xfId="75" applyFont="1" applyFill="1" applyBorder="1" applyAlignment="1" applyProtection="1">
      <alignment horizontal="center" vertical="center" wrapText="1"/>
      <protection/>
    </xf>
    <xf numFmtId="0" fontId="37" fillId="7" borderId="61" xfId="75" applyFont="1" applyFill="1" applyBorder="1" applyAlignment="1" applyProtection="1">
      <alignment horizontal="center" vertical="center" wrapText="1"/>
      <protection/>
    </xf>
    <xf numFmtId="0" fontId="13" fillId="24" borderId="14" xfId="78" applyFont="1" applyFill="1" applyBorder="1" applyAlignment="1" applyProtection="1">
      <alignment horizontal="center" vertical="center" wrapText="1"/>
      <protection/>
    </xf>
    <xf numFmtId="0" fontId="13" fillId="24" borderId="31" xfId="78" applyFont="1" applyFill="1" applyBorder="1" applyAlignment="1" applyProtection="1">
      <alignment horizontal="center" vertical="center" wrapText="1"/>
      <protection/>
    </xf>
    <xf numFmtId="1" fontId="13" fillId="24" borderId="8" xfId="75" applyNumberFormat="1" applyFont="1" applyFill="1" applyBorder="1" applyAlignment="1" applyProtection="1">
      <alignment horizontal="center" vertical="center" wrapText="1"/>
      <protection/>
    </xf>
    <xf numFmtId="1" fontId="13" fillId="24" borderId="22" xfId="75" applyNumberFormat="1" applyFont="1" applyFill="1" applyBorder="1" applyAlignment="1" applyProtection="1">
      <alignment horizontal="center" vertical="center" wrapText="1"/>
      <protection/>
    </xf>
    <xf numFmtId="0" fontId="44" fillId="24" borderId="44" xfId="75" applyFont="1" applyFill="1" applyBorder="1" applyAlignment="1" applyProtection="1">
      <alignment horizontal="center" vertical="center" wrapText="1"/>
      <protection/>
    </xf>
    <xf numFmtId="0" fontId="44" fillId="24" borderId="45" xfId="75" applyFont="1" applyFill="1" applyBorder="1" applyAlignment="1" applyProtection="1">
      <alignment horizontal="center" vertical="center" wrapText="1"/>
      <protection/>
    </xf>
    <xf numFmtId="1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1" fontId="0" fillId="21" borderId="22" xfId="75" applyNumberFormat="1" applyFont="1" applyFill="1" applyBorder="1" applyAlignment="1" applyProtection="1">
      <alignment horizontal="center" vertical="center" wrapText="1"/>
      <protection locked="0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3" xfId="75"/>
    <cellStyle name="Обычный_Forma_1" xfId="76"/>
    <cellStyle name="Обычный_Forma_1_FORMA1_РЭК" xfId="77"/>
    <cellStyle name="Обычный_Forma_3" xfId="78"/>
    <cellStyle name="Обычный_ЖКУ_проект3" xfId="79"/>
    <cellStyle name="Обычный_Наценка на продукцию обществ. питания" xfId="80"/>
    <cellStyle name="Обычный_форма 1 водопровод для орг" xfId="81"/>
    <cellStyle name="Обычный_форма 1 водопровод для орг_FORMA1_РЭК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_5\&#1052;&#1086;&#1080;%20&#1076;&#1086;&#1082;&#1091;&#1084;&#1077;&#1085;&#1090;&#1099;\&#1054;&#1089;&#1085;&#1086;&#1074;&#1085;&#1086;&#1077;\&#1064;&#1072;&#1073;&#1083;&#1086;&#1085;&#1099;%20&#1056;&#1069;&#1050;\FORMA1_&#1056;&#106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_5\&#1052;&#1086;&#1080;%20&#1076;&#1086;&#1082;&#1091;&#1084;&#1077;&#1085;&#1090;&#1099;\&#1054;&#1089;&#1085;&#1086;&#1074;&#1085;&#1086;&#1077;\&#1064;&#1072;&#1073;&#1083;&#1086;&#1085;&#1099;%20&#1056;&#1069;&#1050;\FORMA2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U36"/>
  <sheetViews>
    <sheetView tabSelected="1" zoomScale="85" zoomScaleNormal="85" zoomScalePageLayoutView="0" workbookViewId="0" topLeftCell="A1">
      <selection activeCell="J8" sqref="J8:O8"/>
    </sheetView>
  </sheetViews>
  <sheetFormatPr defaultColWidth="9.140625" defaultRowHeight="11.25"/>
  <cols>
    <col min="1" max="1" width="21.421875" style="235" customWidth="1"/>
    <col min="2" max="2" width="12.00390625" style="235" customWidth="1"/>
    <col min="3" max="3" width="21.28125" style="235" customWidth="1"/>
    <col min="4" max="4" width="9.421875" style="235" customWidth="1"/>
    <col min="5" max="5" width="13.00390625" style="235" customWidth="1"/>
    <col min="6" max="6" width="12.7109375" style="235" customWidth="1"/>
    <col min="7" max="7" width="9.8515625" style="235" customWidth="1"/>
    <col min="8" max="8" width="27.57421875" style="235" customWidth="1"/>
    <col min="9" max="9" width="19.8515625" style="235" customWidth="1"/>
    <col min="10" max="11" width="4.421875" style="235" customWidth="1"/>
    <col min="12" max="12" width="4.7109375" style="235" customWidth="1"/>
    <col min="13" max="13" width="4.00390625" style="235" customWidth="1"/>
    <col min="14" max="14" width="3.421875" style="235" customWidth="1"/>
    <col min="15" max="15" width="5.57421875" style="235" customWidth="1"/>
    <col min="16" max="16" width="26.140625" style="235" customWidth="1"/>
    <col min="17" max="16384" width="9.140625" style="235" customWidth="1"/>
  </cols>
  <sheetData>
    <row r="1" spans="1:47" ht="37.5" customHeight="1" thickBot="1">
      <c r="A1" s="230" t="s">
        <v>130</v>
      </c>
      <c r="B1" s="318" t="s">
        <v>129</v>
      </c>
      <c r="C1" s="318"/>
      <c r="D1" s="318"/>
      <c r="E1" s="318"/>
      <c r="F1" s="318"/>
      <c r="G1" s="318"/>
      <c r="H1" s="318"/>
      <c r="I1" s="231"/>
      <c r="J1" s="314" t="s">
        <v>0</v>
      </c>
      <c r="K1" s="314"/>
      <c r="L1" s="314"/>
      <c r="M1" s="314"/>
      <c r="N1" s="314"/>
      <c r="O1" s="314"/>
      <c r="P1" s="232"/>
      <c r="Q1" s="233"/>
      <c r="R1" s="233"/>
      <c r="S1" s="233"/>
      <c r="T1" s="233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</row>
    <row r="2" spans="1:20" ht="33" customHeight="1" thickBot="1">
      <c r="A2" s="236"/>
      <c r="B2" s="237"/>
      <c r="C2" s="328" t="s">
        <v>87</v>
      </c>
      <c r="D2" s="329"/>
      <c r="E2" s="238" t="s">
        <v>219</v>
      </c>
      <c r="F2" s="239">
        <v>2012</v>
      </c>
      <c r="G2" s="240" t="s">
        <v>61</v>
      </c>
      <c r="H2" s="241" t="s">
        <v>1</v>
      </c>
      <c r="I2" s="242"/>
      <c r="J2" s="326" t="s">
        <v>166</v>
      </c>
      <c r="K2" s="326"/>
      <c r="L2" s="326"/>
      <c r="M2" s="326"/>
      <c r="N2" s="326"/>
      <c r="O2" s="326"/>
      <c r="P2" s="243"/>
      <c r="Q2" s="244"/>
      <c r="R2" s="244"/>
      <c r="S2" s="244"/>
      <c r="T2" s="244"/>
    </row>
    <row r="3" spans="1:20" ht="22.5" customHeight="1">
      <c r="A3" s="245"/>
      <c r="B3" s="237"/>
      <c r="C3" s="246"/>
      <c r="D3" s="246"/>
      <c r="E3" s="247" t="s">
        <v>214</v>
      </c>
      <c r="F3" s="246"/>
      <c r="G3" s="246"/>
      <c r="H3" s="241"/>
      <c r="I3" s="248" t="s">
        <v>2</v>
      </c>
      <c r="J3" s="320" t="s">
        <v>3</v>
      </c>
      <c r="K3" s="321"/>
      <c r="L3" s="321"/>
      <c r="M3" s="321"/>
      <c r="N3" s="321"/>
      <c r="O3" s="322"/>
      <c r="P3" s="243"/>
      <c r="Q3" s="244"/>
      <c r="R3" s="244"/>
      <c r="S3" s="244"/>
      <c r="T3" s="244"/>
    </row>
    <row r="4" spans="1:20" ht="33" customHeight="1" thickBot="1">
      <c r="A4" s="249"/>
      <c r="B4" s="237"/>
      <c r="C4" s="237"/>
      <c r="D4" s="237"/>
      <c r="E4" s="237"/>
      <c r="F4" s="237"/>
      <c r="G4" s="237"/>
      <c r="H4" s="237"/>
      <c r="I4" s="250" t="s">
        <v>8</v>
      </c>
      <c r="J4" s="332">
        <v>2011</v>
      </c>
      <c r="K4" s="333"/>
      <c r="L4" s="330">
        <v>12</v>
      </c>
      <c r="M4" s="333"/>
      <c r="N4" s="330">
        <v>31</v>
      </c>
      <c r="O4" s="331"/>
      <c r="P4" s="251" t="s">
        <v>62</v>
      </c>
      <c r="Q4" s="252"/>
      <c r="R4" s="252"/>
      <c r="S4" s="252"/>
      <c r="T4" s="252"/>
    </row>
    <row r="5" spans="1:20" ht="27" customHeight="1">
      <c r="A5" s="274" t="s">
        <v>9</v>
      </c>
      <c r="B5" s="275"/>
      <c r="C5" s="278" t="s">
        <v>258</v>
      </c>
      <c r="D5" s="268"/>
      <c r="E5" s="268"/>
      <c r="F5" s="268"/>
      <c r="G5" s="268"/>
      <c r="H5" s="308"/>
      <c r="I5" s="250" t="s">
        <v>63</v>
      </c>
      <c r="J5" s="327" t="s">
        <v>261</v>
      </c>
      <c r="K5" s="290"/>
      <c r="L5" s="290"/>
      <c r="M5" s="290"/>
      <c r="N5" s="290"/>
      <c r="O5" s="291"/>
      <c r="P5" s="243"/>
      <c r="Q5" s="244"/>
      <c r="R5" s="244"/>
      <c r="S5" s="244"/>
      <c r="T5" s="244"/>
    </row>
    <row r="6" spans="1:20" ht="24.75" customHeight="1">
      <c r="A6" s="271" t="s">
        <v>64</v>
      </c>
      <c r="B6" s="272"/>
      <c r="C6" s="272"/>
      <c r="D6" s="272"/>
      <c r="E6" s="272"/>
      <c r="F6" s="272"/>
      <c r="G6" s="272"/>
      <c r="H6" s="273"/>
      <c r="I6" s="250" t="s">
        <v>145</v>
      </c>
      <c r="J6" s="315" t="s">
        <v>262</v>
      </c>
      <c r="K6" s="316"/>
      <c r="L6" s="316"/>
      <c r="M6" s="316"/>
      <c r="N6" s="316"/>
      <c r="O6" s="317"/>
      <c r="P6" s="253" t="s">
        <v>74</v>
      </c>
      <c r="Q6" s="244"/>
      <c r="R6" s="244"/>
      <c r="S6" s="244"/>
      <c r="T6" s="244"/>
    </row>
    <row r="7" spans="1:20" ht="24.75" customHeight="1">
      <c r="A7" s="271" t="s">
        <v>167</v>
      </c>
      <c r="B7" s="272"/>
      <c r="C7" s="272"/>
      <c r="D7" s="272"/>
      <c r="E7" s="272"/>
      <c r="F7" s="272"/>
      <c r="G7" s="272"/>
      <c r="H7" s="273"/>
      <c r="I7" s="250" t="s">
        <v>143</v>
      </c>
      <c r="J7" s="337" t="s">
        <v>277</v>
      </c>
      <c r="K7" s="338"/>
      <c r="L7" s="338"/>
      <c r="M7" s="338"/>
      <c r="N7" s="338"/>
      <c r="O7" s="339"/>
      <c r="P7" s="253" t="s">
        <v>144</v>
      </c>
      <c r="Q7" s="244"/>
      <c r="R7" s="244"/>
      <c r="S7" s="244"/>
      <c r="T7" s="244"/>
    </row>
    <row r="8" spans="1:20" ht="27.75" customHeight="1">
      <c r="A8" s="269" t="s">
        <v>10</v>
      </c>
      <c r="B8" s="270"/>
      <c r="C8" s="323" t="s">
        <v>259</v>
      </c>
      <c r="D8" s="324"/>
      <c r="E8" s="324"/>
      <c r="F8" s="324"/>
      <c r="G8" s="324"/>
      <c r="H8" s="325"/>
      <c r="I8" s="250" t="s">
        <v>65</v>
      </c>
      <c r="J8" s="334" t="s">
        <v>263</v>
      </c>
      <c r="K8" s="335"/>
      <c r="L8" s="335"/>
      <c r="M8" s="335"/>
      <c r="N8" s="335"/>
      <c r="O8" s="336"/>
      <c r="P8" s="243"/>
      <c r="Q8" s="244"/>
      <c r="R8" s="244"/>
      <c r="S8" s="244"/>
      <c r="T8" s="244"/>
    </row>
    <row r="9" spans="1:20" ht="52.5" customHeight="1">
      <c r="A9" s="269" t="s">
        <v>11</v>
      </c>
      <c r="B9" s="270"/>
      <c r="C9" s="311" t="s">
        <v>260</v>
      </c>
      <c r="D9" s="312"/>
      <c r="E9" s="313"/>
      <c r="F9" s="254" t="s">
        <v>66</v>
      </c>
      <c r="G9" s="276"/>
      <c r="H9" s="277"/>
      <c r="I9" s="250" t="s">
        <v>67</v>
      </c>
      <c r="J9" s="327" t="s">
        <v>264</v>
      </c>
      <c r="K9" s="290"/>
      <c r="L9" s="290"/>
      <c r="M9" s="289" t="s">
        <v>265</v>
      </c>
      <c r="N9" s="290"/>
      <c r="O9" s="291"/>
      <c r="P9" s="243"/>
      <c r="Q9" s="244"/>
      <c r="R9" s="244"/>
      <c r="S9" s="244"/>
      <c r="T9" s="244"/>
    </row>
    <row r="10" spans="1:20" ht="45.75" customHeight="1" thickBot="1">
      <c r="A10" s="319" t="s">
        <v>4</v>
      </c>
      <c r="B10" s="319"/>
      <c r="C10" s="309" t="s">
        <v>71</v>
      </c>
      <c r="D10" s="309"/>
      <c r="E10" s="309"/>
      <c r="F10" s="309"/>
      <c r="G10" s="309"/>
      <c r="H10" s="310"/>
      <c r="I10" s="250" t="s">
        <v>68</v>
      </c>
      <c r="J10" s="286">
        <v>384</v>
      </c>
      <c r="K10" s="287"/>
      <c r="L10" s="287"/>
      <c r="M10" s="287"/>
      <c r="N10" s="287"/>
      <c r="O10" s="288"/>
      <c r="P10" s="253" t="s">
        <v>69</v>
      </c>
      <c r="Q10" s="244"/>
      <c r="R10" s="244"/>
      <c r="S10" s="244"/>
      <c r="T10" s="244"/>
    </row>
    <row r="11" spans="1:16" ht="35.25" customHeight="1">
      <c r="A11" s="255" t="s">
        <v>146</v>
      </c>
      <c r="B11" s="256" t="s">
        <v>45</v>
      </c>
      <c r="C11" s="255" t="s">
        <v>75</v>
      </c>
      <c r="D11" s="306"/>
      <c r="E11" s="306"/>
      <c r="F11" s="306"/>
      <c r="G11" s="306"/>
      <c r="H11" s="307"/>
      <c r="I11" s="237"/>
      <c r="J11" s="257"/>
      <c r="K11" s="257"/>
      <c r="L11" s="257"/>
      <c r="M11" s="257"/>
      <c r="N11" s="257"/>
      <c r="O11" s="257"/>
      <c r="P11" s="243"/>
    </row>
    <row r="12" spans="1:16" ht="30.75" customHeight="1" thickBot="1">
      <c r="A12" s="282" t="s">
        <v>70</v>
      </c>
      <c r="B12" s="282"/>
      <c r="C12" s="283" t="s">
        <v>266</v>
      </c>
      <c r="D12" s="284"/>
      <c r="E12" s="284"/>
      <c r="F12" s="284"/>
      <c r="G12" s="284"/>
      <c r="H12" s="285"/>
      <c r="I12" s="280"/>
      <c r="J12" s="281"/>
      <c r="K12" s="281"/>
      <c r="L12" s="281"/>
      <c r="M12" s="281"/>
      <c r="N12" s="281"/>
      <c r="O12" s="281"/>
      <c r="P12" s="258"/>
    </row>
    <row r="13" spans="1:16" ht="38.25" customHeight="1" thickBot="1">
      <c r="A13" s="259"/>
      <c r="B13" s="260"/>
      <c r="C13" s="260"/>
      <c r="D13" s="260"/>
      <c r="E13" s="260"/>
      <c r="F13" s="260"/>
      <c r="G13" s="260"/>
      <c r="H13" s="260"/>
      <c r="I13" s="260"/>
      <c r="J13" s="237"/>
      <c r="K13" s="237"/>
      <c r="L13" s="237"/>
      <c r="M13" s="237"/>
      <c r="N13" s="237"/>
      <c r="O13" s="237"/>
      <c r="P13" s="243"/>
    </row>
    <row r="14" spans="1:16" ht="27" customHeight="1">
      <c r="A14" s="279" t="s">
        <v>60</v>
      </c>
      <c r="B14" s="279"/>
      <c r="C14" s="279" t="s">
        <v>46</v>
      </c>
      <c r="D14" s="279"/>
      <c r="E14" s="293" t="s">
        <v>267</v>
      </c>
      <c r="F14" s="294"/>
      <c r="G14" s="294"/>
      <c r="H14" s="295"/>
      <c r="I14" s="260"/>
      <c r="J14" s="280"/>
      <c r="K14" s="281"/>
      <c r="L14" s="281"/>
      <c r="M14" s="281"/>
      <c r="N14" s="281"/>
      <c r="O14" s="281"/>
      <c r="P14" s="292"/>
    </row>
    <row r="15" spans="1:16" ht="30" customHeight="1">
      <c r="A15" s="296" t="s">
        <v>73</v>
      </c>
      <c r="B15" s="296"/>
      <c r="C15" s="296" t="s">
        <v>46</v>
      </c>
      <c r="D15" s="296"/>
      <c r="E15" s="302" t="s">
        <v>268</v>
      </c>
      <c r="F15" s="303"/>
      <c r="G15" s="303"/>
      <c r="H15" s="304"/>
      <c r="I15" s="237"/>
      <c r="J15" s="260"/>
      <c r="K15" s="260"/>
      <c r="L15" s="260"/>
      <c r="M15" s="260"/>
      <c r="N15" s="260"/>
      <c r="O15" s="260"/>
      <c r="P15" s="261"/>
    </row>
    <row r="16" spans="1:16" ht="30" customHeight="1" thickBot="1">
      <c r="A16" s="298" t="s">
        <v>168</v>
      </c>
      <c r="B16" s="298"/>
      <c r="C16" s="298" t="s">
        <v>169</v>
      </c>
      <c r="D16" s="298"/>
      <c r="E16" s="299" t="s">
        <v>269</v>
      </c>
      <c r="F16" s="300"/>
      <c r="G16" s="300"/>
      <c r="H16" s="301"/>
      <c r="I16" s="237"/>
      <c r="J16" s="260"/>
      <c r="K16" s="260"/>
      <c r="L16" s="260"/>
      <c r="M16" s="260"/>
      <c r="N16" s="260"/>
      <c r="O16" s="260"/>
      <c r="P16" s="261"/>
    </row>
    <row r="17" spans="1:16" ht="27" customHeight="1">
      <c r="A17" s="262"/>
      <c r="B17" s="263"/>
      <c r="C17" s="297"/>
      <c r="D17" s="297"/>
      <c r="E17" s="305"/>
      <c r="F17" s="305"/>
      <c r="G17" s="237"/>
      <c r="H17" s="237"/>
      <c r="I17" s="237"/>
      <c r="J17" s="260"/>
      <c r="K17" s="260"/>
      <c r="L17" s="260"/>
      <c r="M17" s="260"/>
      <c r="N17" s="260"/>
      <c r="O17" s="260"/>
      <c r="P17" s="261"/>
    </row>
    <row r="18" spans="1:16" ht="11.25">
      <c r="A18" s="264"/>
      <c r="B18" s="265"/>
      <c r="C18" s="265"/>
      <c r="D18" s="265"/>
      <c r="E18" s="265"/>
      <c r="F18" s="265"/>
      <c r="G18" s="265"/>
      <c r="H18" s="265"/>
      <c r="I18" s="265"/>
      <c r="J18" s="266"/>
      <c r="K18" s="266"/>
      <c r="L18" s="266"/>
      <c r="M18" s="266"/>
      <c r="N18" s="266"/>
      <c r="O18" s="266"/>
      <c r="P18" s="267"/>
    </row>
    <row r="19" spans="1:17" ht="12.7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</row>
    <row r="20" spans="1:17" ht="12.7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</row>
    <row r="21" spans="1:17" ht="12.7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</row>
    <row r="22" spans="1:17" ht="12.75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</row>
    <row r="23" spans="1:17" ht="12.7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</row>
    <row r="24" spans="1:17" ht="12.7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</row>
    <row r="25" spans="1:17" ht="12.7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</row>
    <row r="26" spans="1:17" ht="12.7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</row>
    <row r="27" spans="1:17" ht="12.7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</row>
    <row r="28" spans="1:17" ht="12.7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</row>
    <row r="29" spans="1:17" ht="12.7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</row>
    <row r="30" spans="1:17" ht="12.75" customHeight="1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</row>
    <row r="31" spans="1:17" ht="12.75" customHeight="1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</row>
    <row r="32" spans="1:17" ht="12.7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</row>
    <row r="33" spans="1:17" ht="12.75" customHeight="1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</row>
    <row r="34" spans="1:17" ht="12.75" customHeight="1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</row>
    <row r="35" spans="1:17" ht="12.75" customHeight="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</row>
    <row r="36" spans="1:17" ht="12.75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</row>
    <row r="37" ht="13.5" customHeight="1"/>
  </sheetData>
  <sheetProtection formatColumns="0" formatRows="0"/>
  <mergeCells count="42">
    <mergeCell ref="N4:O4"/>
    <mergeCell ref="J4:K4"/>
    <mergeCell ref="L4:M4"/>
    <mergeCell ref="J8:O8"/>
    <mergeCell ref="J7:O7"/>
    <mergeCell ref="J1:O1"/>
    <mergeCell ref="J6:O6"/>
    <mergeCell ref="B1:H1"/>
    <mergeCell ref="A10:B10"/>
    <mergeCell ref="J3:O3"/>
    <mergeCell ref="C8:H8"/>
    <mergeCell ref="J2:O2"/>
    <mergeCell ref="J5:O5"/>
    <mergeCell ref="J9:L9"/>
    <mergeCell ref="C2:D2"/>
    <mergeCell ref="A9:B9"/>
    <mergeCell ref="A6:H6"/>
    <mergeCell ref="A5:B5"/>
    <mergeCell ref="G9:H9"/>
    <mergeCell ref="C5:H5"/>
    <mergeCell ref="A7:H7"/>
    <mergeCell ref="C9:E9"/>
    <mergeCell ref="A8:B8"/>
    <mergeCell ref="A15:B15"/>
    <mergeCell ref="E15:H15"/>
    <mergeCell ref="A16:B16"/>
    <mergeCell ref="E17:F17"/>
    <mergeCell ref="C15:D15"/>
    <mergeCell ref="C17:D17"/>
    <mergeCell ref="C16:D16"/>
    <mergeCell ref="E16:H16"/>
    <mergeCell ref="J10:O10"/>
    <mergeCell ref="M9:O9"/>
    <mergeCell ref="J14:P14"/>
    <mergeCell ref="E14:H14"/>
    <mergeCell ref="D11:H11"/>
    <mergeCell ref="C10:H10"/>
    <mergeCell ref="A14:B14"/>
    <mergeCell ref="C14:D14"/>
    <mergeCell ref="I12:O12"/>
    <mergeCell ref="A12:B12"/>
    <mergeCell ref="C12:H12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J56"/>
  <sheetViews>
    <sheetView zoomScalePageLayoutView="0" workbookViewId="0" topLeftCell="E37">
      <selection activeCell="O55" sqref="O55"/>
    </sheetView>
  </sheetViews>
  <sheetFormatPr defaultColWidth="9.140625" defaultRowHeight="11.25"/>
  <cols>
    <col min="1" max="1" width="21.00390625" style="8" hidden="1" customWidth="1"/>
    <col min="2" max="2" width="30.00390625" style="7" hidden="1" customWidth="1"/>
    <col min="3" max="3" width="20.28125" style="9" customWidth="1"/>
    <col min="4" max="4" width="8.140625" style="8" customWidth="1"/>
    <col min="5" max="5" width="49.421875" style="8" customWidth="1"/>
    <col min="6" max="6" width="7.57421875" style="8" customWidth="1"/>
    <col min="7" max="7" width="1.1484375" style="8" customWidth="1"/>
    <col min="8" max="8" width="14.57421875" style="8" customWidth="1"/>
    <col min="9" max="9" width="0.71875" style="8" customWidth="1"/>
    <col min="10" max="10" width="13.28125" style="8" customWidth="1"/>
    <col min="11" max="11" width="13.421875" style="8" customWidth="1"/>
    <col min="12" max="12" width="1.1484375" style="8" customWidth="1"/>
    <col min="13" max="13" width="17.57421875" style="8" customWidth="1"/>
    <col min="14" max="14" width="0.85546875" style="8" customWidth="1"/>
    <col min="15" max="15" width="16.7109375" style="8" customWidth="1"/>
    <col min="16" max="16" width="2.8515625" style="7" customWidth="1"/>
    <col min="17" max="16384" width="9.140625" style="8" customWidth="1"/>
  </cols>
  <sheetData>
    <row r="1" spans="1:25" ht="25.5" customHeight="1" hidden="1">
      <c r="A1" s="7" t="s">
        <v>130</v>
      </c>
      <c r="T1" s="8">
        <v>0</v>
      </c>
      <c r="V1" s="8">
        <v>0</v>
      </c>
      <c r="W1" s="8">
        <v>0</v>
      </c>
      <c r="X1" s="8">
        <v>0</v>
      </c>
      <c r="Y1" s="8">
        <v>0</v>
      </c>
    </row>
    <row r="2" spans="1:36" ht="19.5" customHeight="1" hidden="1">
      <c r="A2" s="7" t="e">
        <f>#REF!</f>
        <v>#REF!</v>
      </c>
      <c r="U2" s="10" t="s">
        <v>132</v>
      </c>
      <c r="V2" s="349"/>
      <c r="W2" s="350"/>
      <c r="X2" s="350"/>
      <c r="Y2" s="351"/>
      <c r="Z2" s="44"/>
      <c r="AA2" s="11"/>
      <c r="AB2" s="208"/>
      <c r="AC2" s="12"/>
      <c r="AD2" s="44"/>
      <c r="AE2" s="209"/>
      <c r="AF2" s="11"/>
      <c r="AG2" s="45"/>
      <c r="AH2" s="12"/>
      <c r="AI2" s="13">
        <f>SUM(AA2:AH2)</f>
        <v>0</v>
      </c>
      <c r="AJ2" s="14"/>
    </row>
    <row r="3" spans="1:2" ht="24" customHeight="1" hidden="1">
      <c r="A3" s="7" t="e">
        <f>#REF!</f>
        <v>#REF!</v>
      </c>
      <c r="B3" s="15" t="e">
        <f>#REF!</f>
        <v>#REF!</v>
      </c>
    </row>
    <row r="4" spans="1:2" ht="13.5" customHeight="1">
      <c r="A4" s="7" t="e">
        <f>#REF!</f>
        <v>#REF!</v>
      </c>
      <c r="B4" s="7" t="e">
        <f>#REF!</f>
        <v>#REF!</v>
      </c>
    </row>
    <row r="5" spans="1:16" ht="26.25" customHeight="1" thickBot="1">
      <c r="A5" s="7" t="e">
        <f>#REF!</f>
        <v>#REF!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354" t="s">
        <v>108</v>
      </c>
      <c r="P5" s="355"/>
    </row>
    <row r="6" spans="1:16" ht="24" customHeight="1" thickBot="1">
      <c r="A6" s="7"/>
      <c r="C6" s="18"/>
      <c r="D6" s="341" t="s">
        <v>141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3"/>
      <c r="P6" s="14"/>
    </row>
    <row r="7" spans="2:16" s="19" customFormat="1" ht="27.75" customHeight="1" thickBot="1">
      <c r="B7" s="20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184" t="str">
        <f>IF(Справочники!$C$10="","",Справочники!$C$10)</f>
        <v>тыс.руб.</v>
      </c>
      <c r="P7" s="14"/>
    </row>
    <row r="8" spans="3:16" ht="22.5" customHeight="1">
      <c r="C8" s="18"/>
      <c r="D8" s="345" t="s">
        <v>12</v>
      </c>
      <c r="E8" s="344" t="s">
        <v>84</v>
      </c>
      <c r="F8" s="344"/>
      <c r="G8" s="344" t="s">
        <v>88</v>
      </c>
      <c r="H8" s="344"/>
      <c r="I8" s="344"/>
      <c r="J8" s="344" t="s">
        <v>89</v>
      </c>
      <c r="K8" s="344" t="s">
        <v>90</v>
      </c>
      <c r="L8" s="344" t="s">
        <v>91</v>
      </c>
      <c r="M8" s="344"/>
      <c r="N8" s="344"/>
      <c r="O8" s="352" t="s">
        <v>92</v>
      </c>
      <c r="P8" s="14"/>
    </row>
    <row r="9" spans="3:16" ht="24" customHeight="1">
      <c r="C9" s="18"/>
      <c r="D9" s="346"/>
      <c r="E9" s="22" t="s">
        <v>28</v>
      </c>
      <c r="F9" s="22" t="s">
        <v>29</v>
      </c>
      <c r="G9" s="347"/>
      <c r="H9" s="347"/>
      <c r="I9" s="347"/>
      <c r="J9" s="347"/>
      <c r="K9" s="347"/>
      <c r="L9" s="347"/>
      <c r="M9" s="347"/>
      <c r="N9" s="347"/>
      <c r="O9" s="353"/>
      <c r="P9" s="14"/>
    </row>
    <row r="10" spans="3:16" ht="18" customHeight="1">
      <c r="C10" s="18"/>
      <c r="D10" s="23" t="s">
        <v>13</v>
      </c>
      <c r="E10" s="24">
        <v>1</v>
      </c>
      <c r="F10" s="24">
        <v>2</v>
      </c>
      <c r="G10" s="348">
        <v>3</v>
      </c>
      <c r="H10" s="348"/>
      <c r="I10" s="348"/>
      <c r="J10" s="25">
        <v>4</v>
      </c>
      <c r="K10" s="25">
        <v>5</v>
      </c>
      <c r="L10" s="340">
        <v>6</v>
      </c>
      <c r="M10" s="340"/>
      <c r="N10" s="340"/>
      <c r="O10" s="26">
        <v>7</v>
      </c>
      <c r="P10" s="14"/>
    </row>
    <row r="11" spans="3:16" ht="22.5">
      <c r="C11" s="18"/>
      <c r="D11" s="60">
        <v>1</v>
      </c>
      <c r="E11" s="27" t="s">
        <v>94</v>
      </c>
      <c r="F11" s="222" t="s">
        <v>220</v>
      </c>
      <c r="G11" s="29"/>
      <c r="H11" s="30">
        <v>100085</v>
      </c>
      <c r="I11" s="31"/>
      <c r="J11" s="28">
        <v>1156772</v>
      </c>
      <c r="K11" s="28">
        <v>1158</v>
      </c>
      <c r="L11" s="29"/>
      <c r="M11" s="32">
        <v>654228</v>
      </c>
      <c r="N11" s="31"/>
      <c r="O11" s="185">
        <f>SUM(G11:N11)</f>
        <v>1912243</v>
      </c>
      <c r="P11" s="14"/>
    </row>
    <row r="12" spans="3:16" ht="11.25">
      <c r="C12" s="18"/>
      <c r="D12" s="60">
        <v>2</v>
      </c>
      <c r="E12" s="59" t="str">
        <f>IF(Справочники!F2&gt;0,Справочники!F2-1,"НЕ УКАЗАН")&amp;" (предыдущий год)"</f>
        <v>2011 (предыдущий год)</v>
      </c>
      <c r="F12" s="219"/>
      <c r="G12" s="34"/>
      <c r="H12" s="34"/>
      <c r="I12" s="34"/>
      <c r="J12" s="34"/>
      <c r="K12" s="34"/>
      <c r="L12" s="34"/>
      <c r="M12" s="34"/>
      <c r="N12" s="34"/>
      <c r="O12" s="186"/>
      <c r="P12" s="14"/>
    </row>
    <row r="13" spans="3:16" ht="11.25">
      <c r="C13" s="18"/>
      <c r="D13" s="60" t="s">
        <v>134</v>
      </c>
      <c r="E13" s="62" t="s">
        <v>96</v>
      </c>
      <c r="F13" s="222" t="s">
        <v>221</v>
      </c>
      <c r="G13" s="36"/>
      <c r="H13" s="37" t="s">
        <v>95</v>
      </c>
      <c r="I13" s="38"/>
      <c r="J13" s="39" t="s">
        <v>95</v>
      </c>
      <c r="K13" s="39" t="s">
        <v>95</v>
      </c>
      <c r="L13" s="29"/>
      <c r="M13" s="32"/>
      <c r="N13" s="31"/>
      <c r="O13" s="187">
        <f>SUM(G13:N13)</f>
        <v>0</v>
      </c>
      <c r="P13" s="14"/>
    </row>
    <row r="14" spans="3:16" ht="11.25">
      <c r="C14" s="18"/>
      <c r="D14" s="60" t="s">
        <v>135</v>
      </c>
      <c r="E14" s="62" t="s">
        <v>97</v>
      </c>
      <c r="F14" s="222" t="s">
        <v>222</v>
      </c>
      <c r="G14" s="40"/>
      <c r="H14" s="37" t="s">
        <v>95</v>
      </c>
      <c r="I14" s="38"/>
      <c r="J14" s="28">
        <f>110007</f>
        <v>110007</v>
      </c>
      <c r="K14" s="39" t="s">
        <v>95</v>
      </c>
      <c r="L14" s="29"/>
      <c r="M14" s="32">
        <v>1219</v>
      </c>
      <c r="N14" s="31"/>
      <c r="O14" s="185">
        <f aca="true" t="shared" si="0" ref="O14:O34">SUM(G14:N14)</f>
        <v>111226</v>
      </c>
      <c r="P14" s="14"/>
    </row>
    <row r="15" spans="3:16" ht="11.25">
      <c r="C15" s="18"/>
      <c r="D15" s="60" t="s">
        <v>136</v>
      </c>
      <c r="E15" s="190"/>
      <c r="F15" s="222" t="s">
        <v>223</v>
      </c>
      <c r="G15" s="29"/>
      <c r="H15" s="37" t="s">
        <v>95</v>
      </c>
      <c r="I15" s="38"/>
      <c r="J15" s="28"/>
      <c r="K15" s="28"/>
      <c r="L15" s="29"/>
      <c r="M15" s="32"/>
      <c r="N15" s="31"/>
      <c r="O15" s="185">
        <f t="shared" si="0"/>
        <v>0</v>
      </c>
      <c r="P15" s="14"/>
    </row>
    <row r="16" spans="3:16" ht="11.25">
      <c r="C16" s="18"/>
      <c r="D16" s="60" t="s">
        <v>137</v>
      </c>
      <c r="E16" s="62" t="s">
        <v>98</v>
      </c>
      <c r="F16" s="222" t="s">
        <v>224</v>
      </c>
      <c r="G16" s="29"/>
      <c r="H16" s="30"/>
      <c r="I16" s="31"/>
      <c r="J16" s="28"/>
      <c r="K16" s="28"/>
      <c r="L16" s="29"/>
      <c r="M16" s="32">
        <v>91196</v>
      </c>
      <c r="N16" s="31"/>
      <c r="O16" s="185">
        <f t="shared" si="0"/>
        <v>91196</v>
      </c>
      <c r="P16" s="14"/>
    </row>
    <row r="17" spans="3:16" ht="11.25">
      <c r="C17" s="18"/>
      <c r="D17" s="60" t="s">
        <v>138</v>
      </c>
      <c r="E17" s="62" t="s">
        <v>99</v>
      </c>
      <c r="F17" s="222" t="s">
        <v>225</v>
      </c>
      <c r="G17" s="40"/>
      <c r="H17" s="37" t="s">
        <v>95</v>
      </c>
      <c r="I17" s="38"/>
      <c r="J17" s="28"/>
      <c r="K17" s="39" t="s">
        <v>95</v>
      </c>
      <c r="L17" s="29"/>
      <c r="M17" s="37" t="s">
        <v>95</v>
      </c>
      <c r="N17" s="31"/>
      <c r="O17" s="185">
        <f t="shared" si="0"/>
        <v>0</v>
      </c>
      <c r="P17" s="14"/>
    </row>
    <row r="18" spans="3:16" ht="11.25">
      <c r="C18" s="18"/>
      <c r="D18" s="60" t="s">
        <v>139</v>
      </c>
      <c r="E18" s="62" t="s">
        <v>100</v>
      </c>
      <c r="F18" s="222" t="s">
        <v>226</v>
      </c>
      <c r="G18" s="40"/>
      <c r="H18" s="37" t="s">
        <v>95</v>
      </c>
      <c r="I18" s="38"/>
      <c r="J18" s="39" t="s">
        <v>95</v>
      </c>
      <c r="K18" s="39" t="s">
        <v>95</v>
      </c>
      <c r="L18" s="29"/>
      <c r="M18" s="32">
        <v>12478</v>
      </c>
      <c r="N18" s="31"/>
      <c r="O18" s="185">
        <f t="shared" si="0"/>
        <v>12478</v>
      </c>
      <c r="P18" s="14"/>
    </row>
    <row r="19" spans="3:16" ht="11.25">
      <c r="C19" s="18"/>
      <c r="D19" s="60" t="s">
        <v>14</v>
      </c>
      <c r="E19" s="62" t="s">
        <v>101</v>
      </c>
      <c r="F19" s="222" t="s">
        <v>227</v>
      </c>
      <c r="G19" s="40"/>
      <c r="H19" s="37" t="s">
        <v>95</v>
      </c>
      <c r="I19" s="38"/>
      <c r="J19" s="39" t="s">
        <v>95</v>
      </c>
      <c r="K19" s="39" t="s">
        <v>95</v>
      </c>
      <c r="L19" s="29" t="s">
        <v>85</v>
      </c>
      <c r="M19" s="32"/>
      <c r="N19" s="31" t="s">
        <v>86</v>
      </c>
      <c r="O19" s="185">
        <f t="shared" si="0"/>
        <v>0</v>
      </c>
      <c r="P19" s="14"/>
    </row>
    <row r="20" spans="3:16" ht="11.25">
      <c r="C20" s="18"/>
      <c r="D20" s="60" t="s">
        <v>15</v>
      </c>
      <c r="E20" s="62" t="s">
        <v>102</v>
      </c>
      <c r="F20" s="222" t="s">
        <v>228</v>
      </c>
      <c r="G20" s="40"/>
      <c r="H20" s="37" t="s">
        <v>95</v>
      </c>
      <c r="I20" s="38"/>
      <c r="J20" s="39" t="s">
        <v>95</v>
      </c>
      <c r="K20" s="28"/>
      <c r="L20" s="29" t="s">
        <v>85</v>
      </c>
      <c r="M20" s="32"/>
      <c r="N20" s="31" t="s">
        <v>86</v>
      </c>
      <c r="O20" s="185">
        <f t="shared" si="0"/>
        <v>0</v>
      </c>
      <c r="P20" s="14"/>
    </row>
    <row r="21" spans="3:16" ht="11.25">
      <c r="C21" s="18"/>
      <c r="D21" s="60" t="s">
        <v>20</v>
      </c>
      <c r="E21" s="62" t="s">
        <v>19</v>
      </c>
      <c r="F21" s="222" t="s">
        <v>229</v>
      </c>
      <c r="G21" s="29"/>
      <c r="H21" s="30"/>
      <c r="I21" s="31"/>
      <c r="J21" s="39" t="s">
        <v>95</v>
      </c>
      <c r="K21" s="39" t="s">
        <v>95</v>
      </c>
      <c r="L21" s="40"/>
      <c r="M21" s="37" t="s">
        <v>95</v>
      </c>
      <c r="N21" s="41"/>
      <c r="O21" s="185">
        <f t="shared" si="0"/>
        <v>0</v>
      </c>
      <c r="P21" s="14"/>
    </row>
    <row r="22" spans="3:16" ht="11.25">
      <c r="C22" s="18"/>
      <c r="D22" s="60" t="s">
        <v>21</v>
      </c>
      <c r="E22" s="63" t="s">
        <v>16</v>
      </c>
      <c r="F22" s="222" t="s">
        <v>230</v>
      </c>
      <c r="G22" s="29"/>
      <c r="H22" s="30"/>
      <c r="I22" s="31"/>
      <c r="J22" s="39"/>
      <c r="K22" s="39"/>
      <c r="L22" s="40"/>
      <c r="M22" s="37"/>
      <c r="N22" s="41"/>
      <c r="O22" s="185"/>
      <c r="P22" s="14"/>
    </row>
    <row r="23" spans="3:16" ht="11.25">
      <c r="C23" s="18"/>
      <c r="D23" s="60" t="s">
        <v>22</v>
      </c>
      <c r="E23" s="63" t="s">
        <v>103</v>
      </c>
      <c r="F23" s="222" t="s">
        <v>231</v>
      </c>
      <c r="G23" s="29"/>
      <c r="H23" s="30"/>
      <c r="I23" s="31"/>
      <c r="J23" s="39" t="s">
        <v>95</v>
      </c>
      <c r="K23" s="39" t="s">
        <v>95</v>
      </c>
      <c r="L23" s="40"/>
      <c r="M23" s="37" t="s">
        <v>95</v>
      </c>
      <c r="N23" s="41"/>
      <c r="O23" s="185">
        <f t="shared" si="0"/>
        <v>0</v>
      </c>
      <c r="P23" s="14"/>
    </row>
    <row r="24" spans="3:16" ht="11.25">
      <c r="C24" s="64"/>
      <c r="D24" s="60" t="s">
        <v>23</v>
      </c>
      <c r="E24" s="63" t="s">
        <v>104</v>
      </c>
      <c r="F24" s="222" t="s">
        <v>232</v>
      </c>
      <c r="G24" s="29"/>
      <c r="H24" s="30"/>
      <c r="I24" s="31"/>
      <c r="J24" s="39" t="s">
        <v>95</v>
      </c>
      <c r="K24" s="39" t="s">
        <v>95</v>
      </c>
      <c r="L24" s="29"/>
      <c r="M24" s="32"/>
      <c r="N24" s="31"/>
      <c r="O24" s="185">
        <f t="shared" si="0"/>
        <v>0</v>
      </c>
      <c r="P24" s="14">
        <v>1</v>
      </c>
    </row>
    <row r="25" spans="3:16" ht="11.25">
      <c r="C25" s="64"/>
      <c r="D25" s="127"/>
      <c r="E25" s="128" t="s">
        <v>131</v>
      </c>
      <c r="F25" s="220"/>
      <c r="G25" s="43"/>
      <c r="H25" s="43"/>
      <c r="I25" s="43"/>
      <c r="J25" s="43"/>
      <c r="K25" s="43"/>
      <c r="L25" s="43"/>
      <c r="M25" s="43"/>
      <c r="N25" s="43"/>
      <c r="O25" s="188"/>
      <c r="P25" s="14"/>
    </row>
    <row r="26" spans="3:16" ht="11.25">
      <c r="C26" s="42"/>
      <c r="D26" s="60" t="s">
        <v>147</v>
      </c>
      <c r="E26" s="62" t="s">
        <v>18</v>
      </c>
      <c r="F26" s="222" t="s">
        <v>233</v>
      </c>
      <c r="G26" s="29"/>
      <c r="H26" s="32"/>
      <c r="I26" s="31"/>
      <c r="J26" s="39"/>
      <c r="K26" s="39"/>
      <c r="L26" s="40"/>
      <c r="M26" s="37"/>
      <c r="N26" s="41"/>
      <c r="O26" s="185"/>
      <c r="P26" s="14"/>
    </row>
    <row r="27" spans="3:16" ht="11.25">
      <c r="C27" s="18"/>
      <c r="D27" s="60" t="s">
        <v>148</v>
      </c>
      <c r="E27" s="63" t="s">
        <v>17</v>
      </c>
      <c r="F27" s="222" t="s">
        <v>234</v>
      </c>
      <c r="G27" s="29" t="s">
        <v>85</v>
      </c>
      <c r="H27" s="32"/>
      <c r="I27" s="31" t="s">
        <v>86</v>
      </c>
      <c r="J27" s="39" t="s">
        <v>95</v>
      </c>
      <c r="K27" s="39" t="s">
        <v>95</v>
      </c>
      <c r="L27" s="40"/>
      <c r="M27" s="37" t="s">
        <v>95</v>
      </c>
      <c r="N27" s="41"/>
      <c r="O27" s="185">
        <f t="shared" si="0"/>
        <v>0</v>
      </c>
      <c r="P27" s="14"/>
    </row>
    <row r="28" spans="3:16" ht="11.25">
      <c r="C28" s="18"/>
      <c r="D28" s="60" t="s">
        <v>149</v>
      </c>
      <c r="E28" s="63" t="s">
        <v>105</v>
      </c>
      <c r="F28" s="222" t="s">
        <v>235</v>
      </c>
      <c r="G28" s="29" t="s">
        <v>85</v>
      </c>
      <c r="H28" s="32"/>
      <c r="I28" s="31" t="s">
        <v>86</v>
      </c>
      <c r="J28" s="39" t="s">
        <v>95</v>
      </c>
      <c r="K28" s="39" t="s">
        <v>95</v>
      </c>
      <c r="L28" s="40"/>
      <c r="M28" s="37" t="s">
        <v>95</v>
      </c>
      <c r="N28" s="41"/>
      <c r="O28" s="185">
        <f t="shared" si="0"/>
        <v>0</v>
      </c>
      <c r="P28" s="14"/>
    </row>
    <row r="29" spans="3:16" ht="11.25">
      <c r="C29" s="64"/>
      <c r="D29" s="60" t="s">
        <v>150</v>
      </c>
      <c r="E29" s="63" t="s">
        <v>104</v>
      </c>
      <c r="F29" s="222" t="s">
        <v>236</v>
      </c>
      <c r="G29" s="33" t="s">
        <v>85</v>
      </c>
      <c r="H29" s="45"/>
      <c r="I29" s="35" t="s">
        <v>86</v>
      </c>
      <c r="J29" s="46" t="s">
        <v>95</v>
      </c>
      <c r="K29" s="46" t="s">
        <v>95</v>
      </c>
      <c r="L29" s="33" t="s">
        <v>85</v>
      </c>
      <c r="M29" s="45"/>
      <c r="N29" s="35" t="s">
        <v>86</v>
      </c>
      <c r="O29" s="185">
        <f t="shared" si="0"/>
        <v>0</v>
      </c>
      <c r="P29" s="14">
        <v>2</v>
      </c>
    </row>
    <row r="30" spans="2:16" ht="22.5">
      <c r="B30" s="8"/>
      <c r="C30" s="227" t="s">
        <v>31</v>
      </c>
      <c r="D30" s="60" t="s">
        <v>270</v>
      </c>
      <c r="E30" s="192" t="s">
        <v>271</v>
      </c>
      <c r="F30" s="141"/>
      <c r="G30" s="142" t="s">
        <v>85</v>
      </c>
      <c r="H30" s="143"/>
      <c r="I30" s="144" t="s">
        <v>86</v>
      </c>
      <c r="J30" s="145" t="s">
        <v>95</v>
      </c>
      <c r="K30" s="145" t="s">
        <v>95</v>
      </c>
      <c r="L30" s="142" t="s">
        <v>85</v>
      </c>
      <c r="M30" s="143">
        <v>1786</v>
      </c>
      <c r="N30" s="144" t="s">
        <v>86</v>
      </c>
      <c r="O30" s="185">
        <f>SUM(G30:N30)</f>
        <v>1786</v>
      </c>
      <c r="P30" s="14"/>
    </row>
    <row r="31" spans="2:16" ht="11.25">
      <c r="B31" s="8"/>
      <c r="C31" s="227" t="s">
        <v>31</v>
      </c>
      <c r="D31" s="60" t="s">
        <v>272</v>
      </c>
      <c r="E31" s="192" t="s">
        <v>273</v>
      </c>
      <c r="F31" s="141"/>
      <c r="G31" s="142" t="s">
        <v>85</v>
      </c>
      <c r="H31" s="143"/>
      <c r="I31" s="144" t="s">
        <v>86</v>
      </c>
      <c r="J31" s="145" t="s">
        <v>95</v>
      </c>
      <c r="K31" s="145" t="s">
        <v>95</v>
      </c>
      <c r="L31" s="142" t="s">
        <v>85</v>
      </c>
      <c r="M31" s="143"/>
      <c r="N31" s="144" t="s">
        <v>86</v>
      </c>
      <c r="O31" s="185">
        <f>SUM(G31:N31)</f>
        <v>0</v>
      </c>
      <c r="P31" s="14"/>
    </row>
    <row r="32" spans="2:16" ht="11.25">
      <c r="B32" s="8"/>
      <c r="C32" s="227" t="s">
        <v>31</v>
      </c>
      <c r="D32" s="60" t="s">
        <v>274</v>
      </c>
      <c r="E32" s="192" t="s">
        <v>275</v>
      </c>
      <c r="F32" s="141"/>
      <c r="G32" s="142" t="s">
        <v>85</v>
      </c>
      <c r="H32" s="143"/>
      <c r="I32" s="144" t="s">
        <v>86</v>
      </c>
      <c r="J32" s="145" t="s">
        <v>95</v>
      </c>
      <c r="K32" s="145" t="s">
        <v>95</v>
      </c>
      <c r="L32" s="142" t="s">
        <v>85</v>
      </c>
      <c r="M32" s="143"/>
      <c r="N32" s="144" t="s">
        <v>86</v>
      </c>
      <c r="O32" s="185">
        <f>SUM(G32:N32)</f>
        <v>0</v>
      </c>
      <c r="P32" s="14"/>
    </row>
    <row r="33" spans="3:16" ht="11.25">
      <c r="C33" s="64"/>
      <c r="D33" s="127"/>
      <c r="E33" s="128" t="s">
        <v>131</v>
      </c>
      <c r="F33" s="220"/>
      <c r="G33" s="43"/>
      <c r="H33" s="43"/>
      <c r="I33" s="43"/>
      <c r="J33" s="43"/>
      <c r="K33" s="43"/>
      <c r="L33" s="43"/>
      <c r="M33" s="43"/>
      <c r="N33" s="43"/>
      <c r="O33" s="188"/>
      <c r="P33" s="14"/>
    </row>
    <row r="34" spans="3:16" ht="11.25">
      <c r="C34" s="18"/>
      <c r="D34" s="60" t="s">
        <v>151</v>
      </c>
      <c r="E34" s="27" t="s">
        <v>106</v>
      </c>
      <c r="F34" s="222" t="s">
        <v>237</v>
      </c>
      <c r="G34" s="29"/>
      <c r="H34" s="32">
        <f>H11</f>
        <v>100085</v>
      </c>
      <c r="I34" s="31"/>
      <c r="J34" s="28">
        <f>J11+J14</f>
        <v>1266779</v>
      </c>
      <c r="K34" s="28">
        <f>K11</f>
        <v>1158</v>
      </c>
      <c r="L34" s="29"/>
      <c r="M34" s="32">
        <f>M11+M14+M16+M18-M30</f>
        <v>757335</v>
      </c>
      <c r="N34" s="31"/>
      <c r="O34" s="185">
        <f t="shared" si="0"/>
        <v>2125357</v>
      </c>
      <c r="P34" s="14"/>
    </row>
    <row r="35" spans="3:16" ht="11.25">
      <c r="C35" s="18"/>
      <c r="D35" s="60" t="s">
        <v>24</v>
      </c>
      <c r="E35" s="47" t="str">
        <f>IF(Справочники!F2&gt;0,Справочники!F2,"НЕ УКАЗАН")&amp;" (отчетный год)"</f>
        <v>2012 (отчетный год)</v>
      </c>
      <c r="F35" s="221"/>
      <c r="G35" s="33"/>
      <c r="H35" s="48"/>
      <c r="I35" s="35"/>
      <c r="J35" s="46"/>
      <c r="K35" s="46"/>
      <c r="L35" s="33"/>
      <c r="M35" s="48"/>
      <c r="N35" s="35"/>
      <c r="O35" s="191"/>
      <c r="P35" s="14"/>
    </row>
    <row r="36" spans="3:16" ht="11.25">
      <c r="C36" s="18"/>
      <c r="D36" s="60" t="s">
        <v>140</v>
      </c>
      <c r="E36" s="62" t="s">
        <v>96</v>
      </c>
      <c r="F36" s="222" t="s">
        <v>238</v>
      </c>
      <c r="G36" s="29"/>
      <c r="H36" s="37" t="s">
        <v>95</v>
      </c>
      <c r="I36" s="31"/>
      <c r="J36" s="39" t="s">
        <v>95</v>
      </c>
      <c r="K36" s="39" t="s">
        <v>95</v>
      </c>
      <c r="L36" s="29"/>
      <c r="M36" s="32"/>
      <c r="N36" s="31"/>
      <c r="O36" s="187">
        <f>M36</f>
        <v>0</v>
      </c>
      <c r="P36" s="14"/>
    </row>
    <row r="37" spans="3:16" ht="11.25">
      <c r="C37" s="18"/>
      <c r="D37" s="60" t="s">
        <v>35</v>
      </c>
      <c r="E37" s="62" t="s">
        <v>97</v>
      </c>
      <c r="F37" s="222" t="s">
        <v>239</v>
      </c>
      <c r="G37" s="29"/>
      <c r="H37" s="37" t="s">
        <v>95</v>
      </c>
      <c r="I37" s="31"/>
      <c r="J37" s="28">
        <f>108080-304</f>
        <v>107776</v>
      </c>
      <c r="K37" s="39" t="s">
        <v>95</v>
      </c>
      <c r="L37" s="29"/>
      <c r="M37" s="32">
        <v>304</v>
      </c>
      <c r="N37" s="31"/>
      <c r="O37" s="185">
        <f aca="true" t="shared" si="1" ref="O37:O55">SUM(G37:N37)</f>
        <v>108080</v>
      </c>
      <c r="P37" s="14"/>
    </row>
    <row r="38" spans="3:16" ht="11.25">
      <c r="C38" s="18"/>
      <c r="D38" s="60" t="s">
        <v>152</v>
      </c>
      <c r="E38" s="190"/>
      <c r="F38" s="222" t="s">
        <v>240</v>
      </c>
      <c r="G38" s="29"/>
      <c r="H38" s="37" t="s">
        <v>95</v>
      </c>
      <c r="I38" s="38"/>
      <c r="J38" s="28"/>
      <c r="K38" s="28"/>
      <c r="L38" s="29"/>
      <c r="M38" s="32">
        <v>97379</v>
      </c>
      <c r="N38" s="31"/>
      <c r="O38" s="185">
        <f t="shared" si="1"/>
        <v>97379</v>
      </c>
      <c r="P38" s="14"/>
    </row>
    <row r="39" spans="3:16" ht="11.25">
      <c r="C39" s="18"/>
      <c r="D39" s="60" t="s">
        <v>153</v>
      </c>
      <c r="E39" s="62" t="s">
        <v>107</v>
      </c>
      <c r="F39" s="222" t="s">
        <v>241</v>
      </c>
      <c r="G39" s="29"/>
      <c r="H39" s="32"/>
      <c r="I39" s="31"/>
      <c r="J39" s="28"/>
      <c r="K39" s="28"/>
      <c r="L39" s="29"/>
      <c r="M39" s="32"/>
      <c r="N39" s="31"/>
      <c r="O39" s="185">
        <f t="shared" si="1"/>
        <v>0</v>
      </c>
      <c r="P39" s="14"/>
    </row>
    <row r="40" spans="3:16" ht="11.25">
      <c r="C40" s="18"/>
      <c r="D40" s="60" t="s">
        <v>154</v>
      </c>
      <c r="E40" s="62" t="s">
        <v>99</v>
      </c>
      <c r="F40" s="222" t="s">
        <v>242</v>
      </c>
      <c r="G40" s="29"/>
      <c r="H40" s="37" t="s">
        <v>95</v>
      </c>
      <c r="I40" s="31"/>
      <c r="J40" s="28"/>
      <c r="K40" s="39" t="str">
        <f>K29</f>
        <v>х</v>
      </c>
      <c r="L40" s="29"/>
      <c r="M40" s="37" t="s">
        <v>95</v>
      </c>
      <c r="N40" s="31"/>
      <c r="O40" s="185">
        <f t="shared" si="1"/>
        <v>0</v>
      </c>
      <c r="P40" s="14"/>
    </row>
    <row r="41" spans="3:16" ht="11.25">
      <c r="C41" s="18"/>
      <c r="D41" s="60" t="s">
        <v>155</v>
      </c>
      <c r="E41" s="62" t="s">
        <v>100</v>
      </c>
      <c r="F41" s="222" t="s">
        <v>243</v>
      </c>
      <c r="G41" s="29"/>
      <c r="H41" s="37" t="s">
        <v>95</v>
      </c>
      <c r="I41" s="31"/>
      <c r="J41" s="39" t="s">
        <v>95</v>
      </c>
      <c r="K41" s="39" t="s">
        <v>95</v>
      </c>
      <c r="L41" s="29"/>
      <c r="M41" s="32">
        <v>7578</v>
      </c>
      <c r="N41" s="31"/>
      <c r="O41" s="185">
        <f t="shared" si="1"/>
        <v>7578</v>
      </c>
      <c r="P41" s="14"/>
    </row>
    <row r="42" spans="3:16" ht="11.25">
      <c r="C42" s="18"/>
      <c r="D42" s="60" t="s">
        <v>156</v>
      </c>
      <c r="E42" s="62" t="s">
        <v>101</v>
      </c>
      <c r="F42" s="222" t="s">
        <v>244</v>
      </c>
      <c r="G42" s="29"/>
      <c r="H42" s="37" t="s">
        <v>95</v>
      </c>
      <c r="I42" s="31"/>
      <c r="J42" s="39" t="s">
        <v>95</v>
      </c>
      <c r="K42" s="39" t="s">
        <v>95</v>
      </c>
      <c r="L42" s="29" t="s">
        <v>85</v>
      </c>
      <c r="M42" s="32"/>
      <c r="N42" s="31" t="s">
        <v>86</v>
      </c>
      <c r="O42" s="185">
        <f t="shared" si="1"/>
        <v>0</v>
      </c>
      <c r="P42" s="14"/>
    </row>
    <row r="43" spans="3:16" ht="11.25">
      <c r="C43" s="18"/>
      <c r="D43" s="60" t="s">
        <v>157</v>
      </c>
      <c r="E43" s="62" t="s">
        <v>102</v>
      </c>
      <c r="F43" s="222" t="s">
        <v>245</v>
      </c>
      <c r="G43" s="29"/>
      <c r="H43" s="37" t="s">
        <v>95</v>
      </c>
      <c r="I43" s="31"/>
      <c r="J43" s="39" t="s">
        <v>95</v>
      </c>
      <c r="K43" s="28"/>
      <c r="L43" s="29" t="s">
        <v>85</v>
      </c>
      <c r="M43" s="32"/>
      <c r="N43" s="31" t="s">
        <v>86</v>
      </c>
      <c r="O43" s="185">
        <f t="shared" si="1"/>
        <v>0</v>
      </c>
      <c r="P43" s="49"/>
    </row>
    <row r="44" spans="3:16" ht="11.25">
      <c r="C44" s="18"/>
      <c r="D44" s="60" t="s">
        <v>158</v>
      </c>
      <c r="E44" s="62" t="s">
        <v>27</v>
      </c>
      <c r="F44" s="222" t="s">
        <v>246</v>
      </c>
      <c r="G44" s="29"/>
      <c r="H44" s="37"/>
      <c r="I44" s="31"/>
      <c r="J44" s="39"/>
      <c r="K44" s="28"/>
      <c r="L44" s="29"/>
      <c r="M44" s="32"/>
      <c r="N44" s="31"/>
      <c r="O44" s="185">
        <f t="shared" si="1"/>
        <v>0</v>
      </c>
      <c r="P44" s="49"/>
    </row>
    <row r="45" spans="3:16" ht="11.25">
      <c r="C45" s="18"/>
      <c r="D45" s="60" t="s">
        <v>159</v>
      </c>
      <c r="E45" s="63" t="s">
        <v>26</v>
      </c>
      <c r="F45" s="223" t="s">
        <v>247</v>
      </c>
      <c r="G45" s="29"/>
      <c r="H45" s="32"/>
      <c r="I45" s="31"/>
      <c r="J45" s="39" t="s">
        <v>95</v>
      </c>
      <c r="K45" s="39" t="s">
        <v>95</v>
      </c>
      <c r="L45" s="40"/>
      <c r="M45" s="37" t="s">
        <v>95</v>
      </c>
      <c r="N45" s="41"/>
      <c r="O45" s="185">
        <f t="shared" si="1"/>
        <v>0</v>
      </c>
      <c r="P45" s="14"/>
    </row>
    <row r="46" spans="3:16" ht="11.25">
      <c r="C46" s="18"/>
      <c r="D46" s="60" t="s">
        <v>160</v>
      </c>
      <c r="E46" s="63" t="s">
        <v>103</v>
      </c>
      <c r="F46" s="223" t="s">
        <v>248</v>
      </c>
      <c r="G46" s="29"/>
      <c r="H46" s="32"/>
      <c r="I46" s="31"/>
      <c r="J46" s="39" t="s">
        <v>95</v>
      </c>
      <c r="K46" s="39" t="s">
        <v>95</v>
      </c>
      <c r="L46" s="40"/>
      <c r="M46" s="37" t="s">
        <v>95</v>
      </c>
      <c r="N46" s="41"/>
      <c r="O46" s="185">
        <f t="shared" si="1"/>
        <v>0</v>
      </c>
      <c r="P46" s="14"/>
    </row>
    <row r="47" spans="3:16" ht="11.25">
      <c r="C47" s="64"/>
      <c r="D47" s="60" t="s">
        <v>161</v>
      </c>
      <c r="E47" s="63" t="s">
        <v>104</v>
      </c>
      <c r="F47" s="223" t="s">
        <v>249</v>
      </c>
      <c r="G47" s="33"/>
      <c r="H47" s="45"/>
      <c r="I47" s="35"/>
      <c r="J47" s="46" t="s">
        <v>95</v>
      </c>
      <c r="K47" s="46" t="s">
        <v>95</v>
      </c>
      <c r="L47" s="33"/>
      <c r="M47" s="45"/>
      <c r="N47" s="35"/>
      <c r="O47" s="185">
        <f t="shared" si="1"/>
        <v>0</v>
      </c>
      <c r="P47" s="14">
        <v>3</v>
      </c>
    </row>
    <row r="48" spans="3:16" ht="11.25">
      <c r="C48" s="64"/>
      <c r="D48" s="127"/>
      <c r="E48" s="128" t="s">
        <v>131</v>
      </c>
      <c r="F48" s="220"/>
      <c r="G48" s="43"/>
      <c r="H48" s="43"/>
      <c r="I48" s="43"/>
      <c r="J48" s="43"/>
      <c r="K48" s="43"/>
      <c r="L48" s="43"/>
      <c r="M48" s="43"/>
      <c r="N48" s="43"/>
      <c r="O48" s="188"/>
      <c r="P48" s="14"/>
    </row>
    <row r="49" spans="3:16" ht="12.75" customHeight="1">
      <c r="C49" s="18"/>
      <c r="D49" s="60" t="s">
        <v>162</v>
      </c>
      <c r="E49" s="62" t="s">
        <v>18</v>
      </c>
      <c r="F49" s="223" t="s">
        <v>250</v>
      </c>
      <c r="G49" s="29" t="s">
        <v>85</v>
      </c>
      <c r="H49" s="32"/>
      <c r="I49" s="31" t="s">
        <v>86</v>
      </c>
      <c r="J49" s="39" t="s">
        <v>95</v>
      </c>
      <c r="K49" s="39" t="s">
        <v>95</v>
      </c>
      <c r="L49" s="40"/>
      <c r="M49" s="37" t="s">
        <v>95</v>
      </c>
      <c r="N49" s="41"/>
      <c r="O49" s="185">
        <f t="shared" si="1"/>
        <v>0</v>
      </c>
      <c r="P49" s="14"/>
    </row>
    <row r="50" spans="3:16" ht="12.75" customHeight="1">
      <c r="C50" s="18"/>
      <c r="D50" s="60" t="s">
        <v>163</v>
      </c>
      <c r="E50" s="63" t="s">
        <v>17</v>
      </c>
      <c r="F50" s="223" t="s">
        <v>251</v>
      </c>
      <c r="G50" s="29"/>
      <c r="H50" s="32"/>
      <c r="I50" s="31"/>
      <c r="J50" s="39"/>
      <c r="K50" s="39"/>
      <c r="L50" s="29"/>
      <c r="M50" s="37"/>
      <c r="N50" s="31"/>
      <c r="O50" s="185">
        <f t="shared" si="1"/>
        <v>0</v>
      </c>
      <c r="P50" s="14"/>
    </row>
    <row r="51" spans="3:16" ht="11.25">
      <c r="C51" s="18"/>
      <c r="D51" s="60" t="s">
        <v>164</v>
      </c>
      <c r="E51" s="63" t="s">
        <v>105</v>
      </c>
      <c r="F51" s="223" t="s">
        <v>252</v>
      </c>
      <c r="G51" s="29" t="s">
        <v>85</v>
      </c>
      <c r="H51" s="32"/>
      <c r="I51" s="31" t="s">
        <v>86</v>
      </c>
      <c r="J51" s="39" t="s">
        <v>95</v>
      </c>
      <c r="K51" s="39" t="s">
        <v>95</v>
      </c>
      <c r="L51" s="40"/>
      <c r="M51" s="37" t="s">
        <v>95</v>
      </c>
      <c r="N51" s="41"/>
      <c r="O51" s="185">
        <f t="shared" si="1"/>
        <v>0</v>
      </c>
      <c r="P51" s="14"/>
    </row>
    <row r="52" spans="3:16" ht="11.25">
      <c r="C52" s="64"/>
      <c r="D52" s="60" t="s">
        <v>165</v>
      </c>
      <c r="E52" s="63" t="s">
        <v>104</v>
      </c>
      <c r="F52" s="223" t="s">
        <v>253</v>
      </c>
      <c r="G52" s="33" t="s">
        <v>85</v>
      </c>
      <c r="H52" s="45"/>
      <c r="I52" s="35" t="s">
        <v>86</v>
      </c>
      <c r="J52" s="46" t="s">
        <v>95</v>
      </c>
      <c r="K52" s="46" t="s">
        <v>95</v>
      </c>
      <c r="L52" s="33" t="s">
        <v>85</v>
      </c>
      <c r="M52" s="45"/>
      <c r="N52" s="35" t="s">
        <v>86</v>
      </c>
      <c r="O52" s="185">
        <f t="shared" si="1"/>
        <v>0</v>
      </c>
      <c r="P52" s="14">
        <v>4</v>
      </c>
    </row>
    <row r="53" spans="2:16" ht="22.5">
      <c r="B53" s="8"/>
      <c r="C53" s="227" t="s">
        <v>31</v>
      </c>
      <c r="D53" s="60" t="s">
        <v>276</v>
      </c>
      <c r="E53" s="192" t="s">
        <v>271</v>
      </c>
      <c r="F53" s="141"/>
      <c r="G53" s="142" t="s">
        <v>85</v>
      </c>
      <c r="H53" s="143"/>
      <c r="I53" s="144" t="s">
        <v>86</v>
      </c>
      <c r="J53" s="145" t="s">
        <v>95</v>
      </c>
      <c r="K53" s="145" t="s">
        <v>95</v>
      </c>
      <c r="L53" s="142" t="s">
        <v>85</v>
      </c>
      <c r="M53" s="143">
        <v>630</v>
      </c>
      <c r="N53" s="144" t="s">
        <v>86</v>
      </c>
      <c r="O53" s="185">
        <f>SUM(G53:N53)</f>
        <v>630</v>
      </c>
      <c r="P53" s="14"/>
    </row>
    <row r="54" spans="3:16" ht="12.75" customHeight="1">
      <c r="C54" s="64"/>
      <c r="D54" s="127"/>
      <c r="E54" s="128" t="s">
        <v>131</v>
      </c>
      <c r="F54" s="220"/>
      <c r="G54" s="43"/>
      <c r="H54" s="43"/>
      <c r="I54" s="43"/>
      <c r="J54" s="43"/>
      <c r="K54" s="43"/>
      <c r="L54" s="43"/>
      <c r="M54" s="43"/>
      <c r="N54" s="43"/>
      <c r="O54" s="188"/>
      <c r="P54" s="14"/>
    </row>
    <row r="55" spans="3:16" ht="12.75" customHeight="1" thickBot="1">
      <c r="C55" s="18"/>
      <c r="D55" s="61" t="s">
        <v>25</v>
      </c>
      <c r="E55" s="50" t="s">
        <v>109</v>
      </c>
      <c r="F55" s="224" t="s">
        <v>254</v>
      </c>
      <c r="G55" s="51"/>
      <c r="H55" s="52">
        <f>H34</f>
        <v>100085</v>
      </c>
      <c r="I55" s="53"/>
      <c r="J55" s="54">
        <f>J34+J37</f>
        <v>1374555</v>
      </c>
      <c r="K55" s="54">
        <f>K34</f>
        <v>1158</v>
      </c>
      <c r="L55" s="51"/>
      <c r="M55" s="52">
        <f>M34+M37+M38+M41-M53</f>
        <v>861966</v>
      </c>
      <c r="N55" s="53"/>
      <c r="O55" s="189">
        <f t="shared" si="1"/>
        <v>2337764</v>
      </c>
      <c r="P55" s="14"/>
    </row>
    <row r="56" spans="1:16" ht="12.75" customHeight="1">
      <c r="A56" s="19"/>
      <c r="B56" s="20"/>
      <c r="C56" s="55"/>
      <c r="D56" s="56"/>
      <c r="E56" s="56"/>
      <c r="F56" s="57"/>
      <c r="G56" s="56"/>
      <c r="H56" s="56"/>
      <c r="I56" s="56"/>
      <c r="J56" s="56"/>
      <c r="K56" s="56"/>
      <c r="L56" s="56"/>
      <c r="M56" s="56"/>
      <c r="N56" s="56"/>
      <c r="O56" s="56"/>
      <c r="P56" s="58"/>
    </row>
    <row r="58" ht="12.75" customHeight="1"/>
    <row r="60" ht="12.75" customHeight="1"/>
    <row r="62" ht="13.5" customHeight="1"/>
    <row r="65" ht="12.75" customHeight="1"/>
    <row r="67" ht="12.75" customHeight="1"/>
    <row r="68" ht="12.75" customHeight="1"/>
    <row r="72" ht="12.75" customHeight="1"/>
    <row r="73" ht="12.75" customHeight="1"/>
    <row r="74" ht="12.75" customHeight="1"/>
    <row r="76" ht="12.75" customHeight="1"/>
    <row r="78" ht="12.75" customHeight="1"/>
    <row r="80" ht="13.5" customHeight="1"/>
  </sheetData>
  <sheetProtection password="FA9C" sheet="1" formatColumns="0" formatRows="0"/>
  <mergeCells count="12">
    <mergeCell ref="V2:Y2"/>
    <mergeCell ref="L8:N9"/>
    <mergeCell ref="O8:O9"/>
    <mergeCell ref="O5:P5"/>
    <mergeCell ref="L10:N10"/>
    <mergeCell ref="D6:O6"/>
    <mergeCell ref="E8:F8"/>
    <mergeCell ref="D8:D9"/>
    <mergeCell ref="J8:J9"/>
    <mergeCell ref="K8:K9"/>
    <mergeCell ref="G8:I9"/>
    <mergeCell ref="G10:I10"/>
  </mergeCells>
  <dataValidations count="1">
    <dataValidation type="decimal" allowBlank="1" showInputMessage="1" showErrorMessage="1" sqref="G55:O55 G49:O52 O53 M53 H53 J53:K53 AA2:AI2 G11:O24 G34:O47 M30:M32 O30:O32 J30:K32 H30:H32 G27:O29">
      <formula1>-9999999999999990000000000</formula1>
      <formula2>9.99999999999999E+25</formula2>
    </dataValidation>
  </dataValidations>
  <hyperlinks>
    <hyperlink ref="U2" location="'Изменение капитала'!R12C5" display="Удалить"/>
    <hyperlink ref="E25" location="'Изменение капитала'!A1" tooltip="Кликните по ссылке, чтобы добавить причину" display="Добавить причину"/>
    <hyperlink ref="E33" location="'Изменение капитала'!A1" tooltip="Кликните по ссылке, чтобы добавить причину" display="Добавить причину"/>
    <hyperlink ref="E48" location="'Изменение капитала'!A1" tooltip="Кликните по ссылке, чтобы добавить причину" display="Добавить причину"/>
    <hyperlink ref="E54" location="'Изменение капитала'!A1" tooltip="Кликните по ссылке, чтобы добавить причину" display="Добавить причину"/>
    <hyperlink ref="C30" location="'Изменение капитала'!A1" tooltip="Кликните по ссылке, чтобы удалить запись" display="Удалить запись"/>
    <hyperlink ref="C31" location="'Изменение капитала'!A1" tooltip="Кликните по ссылке, чтобы удалить запись" display="Удалить запись"/>
    <hyperlink ref="C32" location="'Изменение капитала'!A1" tooltip="Кликните по ссылке, чтобы удалить запись" display="Удалить запись"/>
    <hyperlink ref="C53" location="'Изменение капитала'!A1" tooltip="Кликните по ссылке, чтобы удалить запись" display="Удалить запись"/>
  </hyperlinks>
  <printOptions/>
  <pageMargins left="0.12" right="0.12" top="0.15" bottom="0.29" header="0.09" footer="0.15"/>
  <pageSetup fitToHeight="15" fitToWidth="1" horizontalDpi="300" verticalDpi="300" orientation="portrait" paperSize="9" scale="66" r:id="rId1"/>
  <ignoredErrors>
    <ignoredError sqref="D22:D24 D50:D52 D45:D47 D27:D29" twoDigitTextYear="1"/>
    <ignoredError sqref="D34:D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X49"/>
  <sheetViews>
    <sheetView zoomScalePageLayoutView="0" workbookViewId="0" topLeftCell="C9">
      <selection activeCell="E40" sqref="E40"/>
    </sheetView>
  </sheetViews>
  <sheetFormatPr defaultColWidth="9.140625" defaultRowHeight="11.25"/>
  <cols>
    <col min="1" max="1" width="12.00390625" style="92" hidden="1" customWidth="1"/>
    <col min="2" max="2" width="13.8515625" style="92" hidden="1" customWidth="1"/>
    <col min="3" max="3" width="17.7109375" style="92" customWidth="1"/>
    <col min="4" max="4" width="7.57421875" style="93" customWidth="1"/>
    <col min="5" max="5" width="55.00390625" style="92" customWidth="1"/>
    <col min="6" max="6" width="8.28125" style="92" customWidth="1"/>
    <col min="7" max="7" width="17.140625" style="92" customWidth="1"/>
    <col min="8" max="8" width="15.7109375" style="94" customWidth="1"/>
    <col min="9" max="9" width="2.421875" style="92" customWidth="1"/>
    <col min="10" max="10" width="21.00390625" style="92" customWidth="1"/>
    <col min="11" max="11" width="1.8515625" style="92" customWidth="1"/>
    <col min="12" max="12" width="17.8515625" style="92" customWidth="1"/>
    <col min="13" max="13" width="3.28125" style="199" customWidth="1"/>
    <col min="14" max="14" width="2.8515625" style="200" customWidth="1"/>
    <col min="15" max="16" width="9.140625" style="92" customWidth="1"/>
    <col min="17" max="17" width="23.421875" style="92" customWidth="1"/>
    <col min="18" max="16384" width="9.140625" style="92" customWidth="1"/>
  </cols>
  <sheetData>
    <row r="1" spans="1:20" s="89" customFormat="1" ht="11.25" hidden="1">
      <c r="A1" s="20" t="s">
        <v>130</v>
      </c>
      <c r="B1" s="20"/>
      <c r="D1" s="90"/>
      <c r="H1" s="91"/>
      <c r="M1" s="199"/>
      <c r="Q1" s="89">
        <v>0</v>
      </c>
      <c r="R1" s="89">
        <v>0</v>
      </c>
      <c r="S1" s="89">
        <v>0</v>
      </c>
      <c r="T1" s="89">
        <v>0</v>
      </c>
    </row>
    <row r="2" spans="1:25" ht="11.25" hidden="1">
      <c r="A2" s="7" t="e">
        <f>#REF!</f>
        <v>#REF!</v>
      </c>
      <c r="B2" s="7"/>
      <c r="P2" s="65" t="s">
        <v>132</v>
      </c>
      <c r="Q2" s="210"/>
      <c r="R2" s="66"/>
      <c r="S2" s="66"/>
      <c r="T2" s="66"/>
      <c r="U2" s="66"/>
      <c r="V2" s="66"/>
      <c r="W2" s="66"/>
      <c r="X2" s="67"/>
      <c r="Y2" s="95"/>
    </row>
    <row r="3" spans="1:25" ht="11.25" hidden="1">
      <c r="A3" s="7" t="e">
        <f>#REF!</f>
        <v>#REF!</v>
      </c>
      <c r="B3" s="15" t="e">
        <f>#REF!</f>
        <v>#REF!</v>
      </c>
      <c r="P3" s="96"/>
      <c r="Q3" s="97" t="s">
        <v>115</v>
      </c>
      <c r="R3" s="68"/>
      <c r="S3" s="68"/>
      <c r="T3" s="68"/>
      <c r="U3" s="68"/>
      <c r="V3" s="68"/>
      <c r="W3" s="68"/>
      <c r="X3" s="69"/>
      <c r="Y3" s="95"/>
    </row>
    <row r="4" spans="1:25" ht="11.25" hidden="1">
      <c r="A4" s="7" t="e">
        <f>#REF!</f>
        <v>#REF!</v>
      </c>
      <c r="B4" s="7" t="e">
        <f>#REF!</f>
        <v>#REF!</v>
      </c>
      <c r="C4" s="98"/>
      <c r="D4" s="99"/>
      <c r="E4" s="98"/>
      <c r="F4" s="98"/>
      <c r="G4" s="98"/>
      <c r="H4" s="100"/>
      <c r="I4" s="98"/>
      <c r="P4" s="96"/>
      <c r="Q4" s="70" t="s">
        <v>116</v>
      </c>
      <c r="R4" s="211"/>
      <c r="S4" s="211"/>
      <c r="T4" s="211"/>
      <c r="U4" s="71" t="s">
        <v>85</v>
      </c>
      <c r="V4" s="212"/>
      <c r="W4" s="72" t="s">
        <v>86</v>
      </c>
      <c r="X4" s="73">
        <f>S4+T4-V4</f>
        <v>0</v>
      </c>
      <c r="Y4" s="95"/>
    </row>
    <row r="5" spans="1:25" ht="12" hidden="1" thickBot="1">
      <c r="A5" s="7" t="e">
        <f>#REF!</f>
        <v>#REF!</v>
      </c>
      <c r="B5" s="7"/>
      <c r="C5" s="98"/>
      <c r="P5" s="96"/>
      <c r="Q5" s="74" t="s">
        <v>117</v>
      </c>
      <c r="R5" s="213"/>
      <c r="S5" s="213"/>
      <c r="T5" s="213"/>
      <c r="U5" s="75" t="s">
        <v>85</v>
      </c>
      <c r="V5" s="214"/>
      <c r="W5" s="76" t="s">
        <v>86</v>
      </c>
      <c r="X5" s="77">
        <f>S5+T5-V5</f>
        <v>0</v>
      </c>
      <c r="Y5" s="95"/>
    </row>
    <row r="6" spans="1:102" s="102" customFormat="1" ht="11.25" hidden="1">
      <c r="A6" s="7"/>
      <c r="B6" s="7"/>
      <c r="C6" s="92"/>
      <c r="D6" s="93"/>
      <c r="E6" s="92"/>
      <c r="F6" s="92"/>
      <c r="G6" s="92"/>
      <c r="H6" s="94"/>
      <c r="I6" s="92"/>
      <c r="J6" s="92"/>
      <c r="K6" s="92"/>
      <c r="L6" s="92"/>
      <c r="M6" s="199"/>
      <c r="N6" s="201"/>
      <c r="O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</row>
    <row r="7" spans="1:14" s="98" customFormat="1" ht="11.25" hidden="1">
      <c r="A7" s="78"/>
      <c r="B7" s="20"/>
      <c r="D7" s="99"/>
      <c r="M7" s="199"/>
      <c r="N7" s="89"/>
    </row>
    <row r="8" ht="11.25" hidden="1"/>
    <row r="10" spans="3:14" ht="12" thickBot="1">
      <c r="C10" s="103"/>
      <c r="D10" s="104"/>
      <c r="E10" s="105"/>
      <c r="F10" s="105"/>
      <c r="G10" s="105"/>
      <c r="H10" s="106"/>
      <c r="I10" s="105"/>
      <c r="J10" s="105"/>
      <c r="K10" s="105"/>
      <c r="L10" s="105"/>
      <c r="M10" s="202"/>
      <c r="N10" s="107"/>
    </row>
    <row r="11" spans="1:14" s="108" customFormat="1" ht="18.75" customHeight="1" thickBot="1">
      <c r="A11" s="92"/>
      <c r="B11" s="92"/>
      <c r="C11" s="96"/>
      <c r="D11" s="359" t="s">
        <v>142</v>
      </c>
      <c r="E11" s="360"/>
      <c r="F11" s="360"/>
      <c r="G11" s="360"/>
      <c r="H11" s="360"/>
      <c r="I11" s="360"/>
      <c r="J11" s="360"/>
      <c r="K11" s="360"/>
      <c r="L11" s="361"/>
      <c r="M11" s="203"/>
      <c r="N11" s="95"/>
    </row>
    <row r="12" spans="1:14" ht="15" thickBot="1">
      <c r="A12" s="108"/>
      <c r="B12" s="108"/>
      <c r="C12" s="109"/>
      <c r="D12" s="110"/>
      <c r="E12" s="111"/>
      <c r="F12" s="111"/>
      <c r="G12" s="111"/>
      <c r="H12" s="112"/>
      <c r="I12" s="111"/>
      <c r="J12" s="111"/>
      <c r="K12" s="111"/>
      <c r="L12" s="184" t="str">
        <f>IF(Справочники!$C$10="","",Справочники!$C$10)</f>
        <v>тыс.руб.</v>
      </c>
      <c r="M12" s="204"/>
      <c r="N12" s="95"/>
    </row>
    <row r="13" spans="3:14" ht="11.25">
      <c r="C13" s="96"/>
      <c r="D13" s="345" t="s">
        <v>12</v>
      </c>
      <c r="E13" s="363" t="s">
        <v>84</v>
      </c>
      <c r="F13" s="364"/>
      <c r="G13" s="357" t="s">
        <v>110</v>
      </c>
      <c r="H13" s="357" t="s">
        <v>111</v>
      </c>
      <c r="I13" s="357" t="s">
        <v>112</v>
      </c>
      <c r="J13" s="357"/>
      <c r="K13" s="357"/>
      <c r="L13" s="365" t="s">
        <v>110</v>
      </c>
      <c r="M13" s="204"/>
      <c r="N13" s="95"/>
    </row>
    <row r="14" spans="3:14" ht="12" thickBot="1">
      <c r="C14" s="96"/>
      <c r="D14" s="362"/>
      <c r="E14" s="138" t="s">
        <v>32</v>
      </c>
      <c r="F14" s="139" t="s">
        <v>33</v>
      </c>
      <c r="G14" s="358"/>
      <c r="H14" s="358"/>
      <c r="I14" s="358"/>
      <c r="J14" s="358"/>
      <c r="K14" s="358"/>
      <c r="L14" s="366"/>
      <c r="M14" s="204"/>
      <c r="N14" s="95"/>
    </row>
    <row r="15" spans="3:14" ht="11.25">
      <c r="C15" s="96"/>
      <c r="D15" s="134" t="s">
        <v>13</v>
      </c>
      <c r="E15" s="135">
        <v>1</v>
      </c>
      <c r="F15" s="136">
        <v>2</v>
      </c>
      <c r="G15" s="135">
        <v>3</v>
      </c>
      <c r="H15" s="135">
        <v>4</v>
      </c>
      <c r="I15" s="356">
        <v>5</v>
      </c>
      <c r="J15" s="356"/>
      <c r="K15" s="356"/>
      <c r="L15" s="137">
        <v>6</v>
      </c>
      <c r="M15" s="204"/>
      <c r="N15" s="95"/>
    </row>
    <row r="16" spans="3:14" ht="22.5">
      <c r="C16" s="96"/>
      <c r="D16" s="121">
        <v>1</v>
      </c>
      <c r="E16" s="80" t="s">
        <v>114</v>
      </c>
      <c r="F16" s="79"/>
      <c r="G16" s="81"/>
      <c r="H16" s="81"/>
      <c r="I16" s="85"/>
      <c r="J16" s="87"/>
      <c r="K16" s="86"/>
      <c r="L16" s="82"/>
      <c r="M16" s="204">
        <v>1</v>
      </c>
      <c r="N16" s="95"/>
    </row>
    <row r="17" spans="3:14" ht="11.25">
      <c r="C17" s="96"/>
      <c r="D17" s="195" t="str">
        <f>M17&amp;"."&amp;N17</f>
        <v>1.1</v>
      </c>
      <c r="E17" s="146"/>
      <c r="F17" s="147"/>
      <c r="G17" s="118"/>
      <c r="H17" s="118"/>
      <c r="I17" s="85" t="s">
        <v>85</v>
      </c>
      <c r="J17" s="120"/>
      <c r="K17" s="86" t="s">
        <v>86</v>
      </c>
      <c r="L17" s="119"/>
      <c r="M17" s="204">
        <f>M16</f>
        <v>1</v>
      </c>
      <c r="N17" s="95">
        <v>1</v>
      </c>
    </row>
    <row r="18" spans="3:14" ht="11.25">
      <c r="C18" s="96"/>
      <c r="D18" s="195" t="str">
        <f>D17&amp;".1"</f>
        <v>1.1.1</v>
      </c>
      <c r="E18" s="198" t="s">
        <v>116</v>
      </c>
      <c r="F18" s="147"/>
      <c r="G18" s="118"/>
      <c r="H18" s="118"/>
      <c r="I18" s="85" t="s">
        <v>85</v>
      </c>
      <c r="J18" s="120"/>
      <c r="K18" s="86" t="s">
        <v>86</v>
      </c>
      <c r="L18" s="119"/>
      <c r="M18" s="204">
        <f aca="true" t="shared" si="0" ref="M18:M34">M17</f>
        <v>1</v>
      </c>
      <c r="N18" s="95">
        <v>1</v>
      </c>
    </row>
    <row r="19" spans="3:14" ht="11.25">
      <c r="C19" s="96"/>
      <c r="D19" s="195" t="str">
        <f>D17&amp;".2"</f>
        <v>1.1.2</v>
      </c>
      <c r="E19" s="198" t="s">
        <v>117</v>
      </c>
      <c r="F19" s="147"/>
      <c r="G19" s="118"/>
      <c r="H19" s="118"/>
      <c r="I19" s="85" t="s">
        <v>85</v>
      </c>
      <c r="J19" s="120"/>
      <c r="K19" s="86" t="s">
        <v>86</v>
      </c>
      <c r="L19" s="119"/>
      <c r="M19" s="204">
        <f t="shared" si="0"/>
        <v>1</v>
      </c>
      <c r="N19" s="95">
        <v>1</v>
      </c>
    </row>
    <row r="20" spans="3:14" ht="11.25">
      <c r="C20" s="96"/>
      <c r="D20" s="122"/>
      <c r="E20" s="123" t="s">
        <v>133</v>
      </c>
      <c r="F20" s="124"/>
      <c r="G20" s="125"/>
      <c r="H20" s="125"/>
      <c r="I20" s="125"/>
      <c r="J20" s="125"/>
      <c r="K20" s="125"/>
      <c r="L20" s="126"/>
      <c r="M20" s="204"/>
      <c r="N20" s="95"/>
    </row>
    <row r="21" spans="3:14" ht="22.5">
      <c r="C21" s="96"/>
      <c r="D21" s="121">
        <v>2</v>
      </c>
      <c r="E21" s="80" t="s">
        <v>118</v>
      </c>
      <c r="F21" s="83"/>
      <c r="G21" s="84"/>
      <c r="H21" s="84"/>
      <c r="I21" s="85"/>
      <c r="J21" s="88"/>
      <c r="K21" s="86"/>
      <c r="L21" s="82"/>
      <c r="M21" s="204">
        <v>2</v>
      </c>
      <c r="N21" s="95"/>
    </row>
    <row r="22" spans="3:14" ht="11.25">
      <c r="C22" s="96"/>
      <c r="D22" s="195" t="str">
        <f>M22&amp;"."&amp;N22</f>
        <v>2.1</v>
      </c>
      <c r="E22" s="146"/>
      <c r="F22" s="147"/>
      <c r="G22" s="118"/>
      <c r="H22" s="118"/>
      <c r="I22" s="85" t="s">
        <v>85</v>
      </c>
      <c r="J22" s="120"/>
      <c r="K22" s="86" t="s">
        <v>86</v>
      </c>
      <c r="L22" s="119"/>
      <c r="M22" s="204">
        <f t="shared" si="0"/>
        <v>2</v>
      </c>
      <c r="N22" s="95">
        <v>1</v>
      </c>
    </row>
    <row r="23" spans="3:14" ht="11.25">
      <c r="C23" s="96"/>
      <c r="D23" s="195" t="str">
        <f>D22&amp;".1"</f>
        <v>2.1.1</v>
      </c>
      <c r="E23" s="198" t="s">
        <v>116</v>
      </c>
      <c r="F23" s="147"/>
      <c r="G23" s="118"/>
      <c r="H23" s="118"/>
      <c r="I23" s="85" t="s">
        <v>85</v>
      </c>
      <c r="J23" s="120"/>
      <c r="K23" s="86" t="s">
        <v>86</v>
      </c>
      <c r="L23" s="119"/>
      <c r="M23" s="204">
        <f t="shared" si="0"/>
        <v>2</v>
      </c>
      <c r="N23" s="95">
        <v>1</v>
      </c>
    </row>
    <row r="24" spans="3:14" ht="11.25">
      <c r="C24" s="96"/>
      <c r="D24" s="195" t="str">
        <f>D22&amp;".2"</f>
        <v>2.1.2</v>
      </c>
      <c r="E24" s="198" t="s">
        <v>117</v>
      </c>
      <c r="F24" s="147"/>
      <c r="G24" s="118"/>
      <c r="H24" s="118"/>
      <c r="I24" s="85" t="s">
        <v>85</v>
      </c>
      <c r="J24" s="120"/>
      <c r="K24" s="86" t="s">
        <v>86</v>
      </c>
      <c r="L24" s="119"/>
      <c r="M24" s="204">
        <f t="shared" si="0"/>
        <v>2</v>
      </c>
      <c r="N24" s="95">
        <v>1</v>
      </c>
    </row>
    <row r="25" spans="3:14" ht="11.25">
      <c r="C25" s="96"/>
      <c r="D25" s="122"/>
      <c r="E25" s="123" t="s">
        <v>133</v>
      </c>
      <c r="F25" s="124"/>
      <c r="G25" s="125"/>
      <c r="H25" s="125"/>
      <c r="I25" s="125"/>
      <c r="J25" s="125"/>
      <c r="K25" s="125"/>
      <c r="L25" s="126"/>
      <c r="M25" s="204"/>
      <c r="N25" s="95"/>
    </row>
    <row r="26" spans="3:14" ht="11.25">
      <c r="C26" s="96"/>
      <c r="D26" s="121">
        <v>3</v>
      </c>
      <c r="E26" s="80" t="s">
        <v>119</v>
      </c>
      <c r="F26" s="83"/>
      <c r="G26" s="84"/>
      <c r="H26" s="84"/>
      <c r="I26" s="85"/>
      <c r="J26" s="88"/>
      <c r="K26" s="86"/>
      <c r="L26" s="82"/>
      <c r="M26" s="204">
        <v>3</v>
      </c>
      <c r="N26" s="95"/>
    </row>
    <row r="27" spans="3:14" ht="11.25">
      <c r="C27" s="96"/>
      <c r="D27" s="195" t="str">
        <f>M27&amp;"."&amp;N27</f>
        <v>3.1</v>
      </c>
      <c r="E27" s="146"/>
      <c r="F27" s="147"/>
      <c r="G27" s="118"/>
      <c r="H27" s="118"/>
      <c r="I27" s="85" t="s">
        <v>85</v>
      </c>
      <c r="J27" s="120"/>
      <c r="K27" s="86" t="s">
        <v>86</v>
      </c>
      <c r="L27" s="119"/>
      <c r="M27" s="204">
        <f t="shared" si="0"/>
        <v>3</v>
      </c>
      <c r="N27" s="95">
        <v>1</v>
      </c>
    </row>
    <row r="28" spans="3:14" ht="11.25">
      <c r="C28" s="96"/>
      <c r="D28" s="195" t="str">
        <f>D27&amp;".1"</f>
        <v>3.1.1</v>
      </c>
      <c r="E28" s="198" t="s">
        <v>116</v>
      </c>
      <c r="F28" s="147"/>
      <c r="G28" s="118"/>
      <c r="H28" s="118"/>
      <c r="I28" s="85" t="s">
        <v>85</v>
      </c>
      <c r="J28" s="120"/>
      <c r="K28" s="86" t="s">
        <v>86</v>
      </c>
      <c r="L28" s="119"/>
      <c r="M28" s="204">
        <f t="shared" si="0"/>
        <v>3</v>
      </c>
      <c r="N28" s="95">
        <v>1</v>
      </c>
    </row>
    <row r="29" spans="3:14" ht="11.25">
      <c r="C29" s="96"/>
      <c r="D29" s="195" t="str">
        <f>D27&amp;".2"</f>
        <v>3.1.2</v>
      </c>
      <c r="E29" s="198" t="s">
        <v>117</v>
      </c>
      <c r="F29" s="147"/>
      <c r="G29" s="118"/>
      <c r="H29" s="118"/>
      <c r="I29" s="85" t="s">
        <v>85</v>
      </c>
      <c r="J29" s="120"/>
      <c r="K29" s="86" t="s">
        <v>86</v>
      </c>
      <c r="L29" s="119"/>
      <c r="M29" s="204">
        <f t="shared" si="0"/>
        <v>3</v>
      </c>
      <c r="N29" s="95">
        <v>1</v>
      </c>
    </row>
    <row r="30" spans="3:14" ht="11.25">
      <c r="C30" s="96"/>
      <c r="D30" s="122"/>
      <c r="E30" s="123" t="s">
        <v>133</v>
      </c>
      <c r="F30" s="124"/>
      <c r="G30" s="125"/>
      <c r="H30" s="125"/>
      <c r="I30" s="125"/>
      <c r="J30" s="125"/>
      <c r="K30" s="125"/>
      <c r="L30" s="126"/>
      <c r="M30" s="204"/>
      <c r="N30" s="95"/>
    </row>
    <row r="31" spans="3:14" ht="11.25">
      <c r="C31" s="96"/>
      <c r="D31" s="121">
        <v>4</v>
      </c>
      <c r="E31" s="80" t="s">
        <v>120</v>
      </c>
      <c r="F31" s="83"/>
      <c r="G31" s="84"/>
      <c r="H31" s="84"/>
      <c r="I31" s="85"/>
      <c r="J31" s="88"/>
      <c r="K31" s="86"/>
      <c r="L31" s="82"/>
      <c r="M31" s="204">
        <v>4</v>
      </c>
      <c r="N31" s="95"/>
    </row>
    <row r="32" spans="3:14" ht="11.25">
      <c r="C32" s="96"/>
      <c r="D32" s="195" t="str">
        <f>M32&amp;"."&amp;N32</f>
        <v>4.1</v>
      </c>
      <c r="E32" s="146"/>
      <c r="F32" s="147"/>
      <c r="G32" s="118"/>
      <c r="H32" s="118"/>
      <c r="I32" s="85" t="s">
        <v>85</v>
      </c>
      <c r="J32" s="120"/>
      <c r="K32" s="86" t="s">
        <v>86</v>
      </c>
      <c r="L32" s="119"/>
      <c r="M32" s="204">
        <f t="shared" si="0"/>
        <v>4</v>
      </c>
      <c r="N32" s="95">
        <v>1</v>
      </c>
    </row>
    <row r="33" spans="3:14" ht="11.25">
      <c r="C33" s="96"/>
      <c r="D33" s="195" t="str">
        <f>D32&amp;".1"</f>
        <v>4.1.1</v>
      </c>
      <c r="E33" s="198" t="s">
        <v>116</v>
      </c>
      <c r="F33" s="147"/>
      <c r="G33" s="118"/>
      <c r="H33" s="118"/>
      <c r="I33" s="85" t="s">
        <v>85</v>
      </c>
      <c r="J33" s="120"/>
      <c r="K33" s="86" t="s">
        <v>86</v>
      </c>
      <c r="L33" s="119"/>
      <c r="M33" s="204">
        <f t="shared" si="0"/>
        <v>4</v>
      </c>
      <c r="N33" s="95">
        <v>1</v>
      </c>
    </row>
    <row r="34" spans="3:14" ht="11.25">
      <c r="C34" s="96"/>
      <c r="D34" s="195" t="str">
        <f>D32&amp;".2"</f>
        <v>4.1.2</v>
      </c>
      <c r="E34" s="198" t="s">
        <v>117</v>
      </c>
      <c r="F34" s="147"/>
      <c r="G34" s="118"/>
      <c r="H34" s="118"/>
      <c r="I34" s="85" t="s">
        <v>85</v>
      </c>
      <c r="J34" s="120"/>
      <c r="K34" s="86" t="s">
        <v>86</v>
      </c>
      <c r="L34" s="119"/>
      <c r="M34" s="204">
        <f t="shared" si="0"/>
        <v>4</v>
      </c>
      <c r="N34" s="95">
        <v>1</v>
      </c>
    </row>
    <row r="35" spans="3:14" ht="12" thickBot="1">
      <c r="C35" s="96"/>
      <c r="D35" s="129"/>
      <c r="E35" s="130" t="s">
        <v>133</v>
      </c>
      <c r="F35" s="131"/>
      <c r="G35" s="132"/>
      <c r="H35" s="132"/>
      <c r="I35" s="132"/>
      <c r="J35" s="132"/>
      <c r="K35" s="132"/>
      <c r="L35" s="133"/>
      <c r="M35" s="204"/>
      <c r="N35" s="95"/>
    </row>
    <row r="36" spans="3:14" ht="11.25">
      <c r="C36" s="113"/>
      <c r="D36" s="114"/>
      <c r="E36" s="115"/>
      <c r="F36" s="115"/>
      <c r="G36" s="115"/>
      <c r="H36" s="116"/>
      <c r="I36" s="115"/>
      <c r="J36" s="115"/>
      <c r="K36" s="115"/>
      <c r="L36" s="115"/>
      <c r="M36" s="205"/>
      <c r="N36" s="117"/>
    </row>
    <row r="37" ht="11.25">
      <c r="H37" s="92"/>
    </row>
    <row r="38" ht="11.25">
      <c r="H38" s="92"/>
    </row>
    <row r="39" ht="11.25">
      <c r="H39" s="92"/>
    </row>
    <row r="44" ht="11.25">
      <c r="H44" s="92"/>
    </row>
    <row r="45" ht="11.25">
      <c r="H45" s="92"/>
    </row>
    <row r="46" ht="11.25">
      <c r="H46" s="92"/>
    </row>
    <row r="47" ht="11.25">
      <c r="H47" s="92"/>
    </row>
    <row r="48" ht="11.25">
      <c r="H48" s="92"/>
    </row>
    <row r="49" ht="11.25">
      <c r="H49" s="92"/>
    </row>
  </sheetData>
  <sheetProtection password="FA9C" sheet="1" formatColumns="0" formatRows="0"/>
  <mergeCells count="8">
    <mergeCell ref="I15:K15"/>
    <mergeCell ref="G13:G14"/>
    <mergeCell ref="H13:H14"/>
    <mergeCell ref="D11:L11"/>
    <mergeCell ref="D13:D14"/>
    <mergeCell ref="E13:F13"/>
    <mergeCell ref="L13:L14"/>
    <mergeCell ref="I13:K14"/>
  </mergeCells>
  <dataValidations count="2">
    <dataValidation type="decimal" allowBlank="1" showInputMessage="1" showErrorMessage="1" sqref="U2:U5 G16:H35 J16:J35 L16:L35 I16 K16 W2:X5">
      <formula1>0</formula1>
      <formula2>999999999999999000</formula2>
    </dataValidation>
    <dataValidation type="decimal" allowBlank="1" showInputMessage="1" showErrorMessage="1" sqref="R2:T5 V2:V5">
      <formula1>-99999999999999900</formula1>
      <formula2>999999999999999000</formula2>
    </dataValidation>
  </dataValidations>
  <hyperlinks>
    <hyperlink ref="P2" location="Резервы!R15C5" display="Удалить"/>
    <hyperlink ref="E20" location="Резервы!A1" tooltip="Кликните по ссылке, чтобы добавить резерв" display="добавить резерв"/>
    <hyperlink ref="E25" location="Резервы!A1" tooltip="Кликните по ссылке, чтобы добавить резерв" display="добавить резерв"/>
    <hyperlink ref="E30" location="Резервы!A1" tooltip="Кликните по ссылке, чтобы добавить резерв" display="добавить резерв"/>
    <hyperlink ref="E35" location="Резервы!A1" tooltip="Кликните по ссылке, чтобы добавить резерв" display="добавить резерв"/>
  </hyperlinks>
  <printOptions/>
  <pageMargins left="0.19" right="0.16" top="0.19" bottom="0.41" header="0.12" footer="0.27"/>
  <pageSetup fitToHeight="15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22"/>
  <sheetViews>
    <sheetView zoomScalePageLayoutView="0" workbookViewId="0" topLeftCell="C4">
      <selection activeCell="I12" sqref="I12:J12"/>
    </sheetView>
  </sheetViews>
  <sheetFormatPr defaultColWidth="9.140625" defaultRowHeight="11.25"/>
  <cols>
    <col min="1" max="1" width="11.7109375" style="93" hidden="1" customWidth="1"/>
    <col min="2" max="2" width="30.8515625" style="93" hidden="1" customWidth="1"/>
    <col min="3" max="3" width="19.421875" style="93" customWidth="1"/>
    <col min="4" max="4" width="7.7109375" style="93" customWidth="1"/>
    <col min="5" max="5" width="42.28125" style="93" customWidth="1"/>
    <col min="6" max="6" width="10.8515625" style="93" customWidth="1"/>
    <col min="7" max="7" width="22.00390625" style="93" customWidth="1"/>
    <col min="8" max="8" width="20.421875" style="93" customWidth="1"/>
    <col min="9" max="9" width="21.140625" style="93" customWidth="1"/>
    <col min="10" max="10" width="22.7109375" style="93" customWidth="1"/>
    <col min="11" max="11" width="2.421875" style="158" customWidth="1"/>
    <col min="12" max="16384" width="9.140625" style="93" customWidth="1"/>
  </cols>
  <sheetData>
    <row r="1" spans="1:18" ht="15.75" customHeight="1" hidden="1">
      <c r="A1" s="148" t="s">
        <v>130</v>
      </c>
      <c r="B1" s="148"/>
      <c r="Q1" s="93">
        <v>0</v>
      </c>
      <c r="R1" s="93">
        <v>0</v>
      </c>
    </row>
    <row r="2" spans="1:23" ht="33.75" customHeight="1" hidden="1">
      <c r="A2" s="148" t="e">
        <f>#REF!</f>
        <v>#REF!</v>
      </c>
      <c r="B2" s="148"/>
      <c r="P2" s="42" t="s">
        <v>132</v>
      </c>
      <c r="Q2" s="215"/>
      <c r="R2" s="216"/>
      <c r="S2" s="217"/>
      <c r="T2" s="217"/>
      <c r="U2" s="217"/>
      <c r="V2" s="218"/>
      <c r="W2" s="159"/>
    </row>
    <row r="3" spans="1:2" ht="35.25" customHeight="1" hidden="1">
      <c r="A3" s="148" t="e">
        <f>#REF!</f>
        <v>#REF!</v>
      </c>
      <c r="B3" s="149" t="e">
        <f>#REF!</f>
        <v>#REF!</v>
      </c>
    </row>
    <row r="4" spans="1:2" ht="22.5" customHeight="1">
      <c r="A4" s="148" t="e">
        <f>#REF!</f>
        <v>#REF!</v>
      </c>
      <c r="B4" s="148" t="e">
        <f>#REF!</f>
        <v>#REF!</v>
      </c>
    </row>
    <row r="5" spans="1:11" ht="12" thickBot="1">
      <c r="A5" s="148" t="e">
        <f>#REF!</f>
        <v>#REF!</v>
      </c>
      <c r="B5" s="148"/>
      <c r="C5" s="160"/>
      <c r="D5" s="104"/>
      <c r="E5" s="104"/>
      <c r="F5" s="104"/>
      <c r="G5" s="104"/>
      <c r="H5" s="104"/>
      <c r="I5" s="104"/>
      <c r="J5" s="104"/>
      <c r="K5" s="161"/>
    </row>
    <row r="6" spans="1:11" ht="24" customHeight="1" thickBot="1">
      <c r="A6" s="148"/>
      <c r="B6" s="148"/>
      <c r="C6" s="162"/>
      <c r="D6" s="373" t="s">
        <v>121</v>
      </c>
      <c r="E6" s="374"/>
      <c r="F6" s="374"/>
      <c r="G6" s="374"/>
      <c r="H6" s="374"/>
      <c r="I6" s="374"/>
      <c r="J6" s="375"/>
      <c r="K6" s="159"/>
    </row>
    <row r="7" spans="1:11" ht="27" customHeight="1" thickBot="1">
      <c r="A7" s="150"/>
      <c r="B7" s="151"/>
      <c r="C7" s="162"/>
      <c r="D7" s="163"/>
      <c r="E7" s="163"/>
      <c r="F7" s="163"/>
      <c r="G7" s="163"/>
      <c r="H7" s="163"/>
      <c r="I7" s="163"/>
      <c r="J7" s="184" t="str">
        <f>IF(Справочники!$C$10="","",Справочники!$C$10)</f>
        <v>тыс.руб.</v>
      </c>
      <c r="K7" s="159"/>
    </row>
    <row r="8" spans="3:11" ht="18" customHeight="1">
      <c r="C8" s="162"/>
      <c r="D8" s="376" t="s">
        <v>12</v>
      </c>
      <c r="E8" s="344" t="s">
        <v>122</v>
      </c>
      <c r="F8" s="344"/>
      <c r="G8" s="344" t="s">
        <v>123</v>
      </c>
      <c r="H8" s="344"/>
      <c r="I8" s="344" t="s">
        <v>124</v>
      </c>
      <c r="J8" s="352"/>
      <c r="K8" s="159"/>
    </row>
    <row r="9" spans="3:11" ht="18" customHeight="1" thickBot="1">
      <c r="C9" s="162"/>
      <c r="D9" s="377"/>
      <c r="E9" s="138" t="s">
        <v>113</v>
      </c>
      <c r="F9" s="183" t="s">
        <v>93</v>
      </c>
      <c r="G9" s="367"/>
      <c r="H9" s="367"/>
      <c r="I9" s="367"/>
      <c r="J9" s="368"/>
      <c r="K9" s="159"/>
    </row>
    <row r="10" spans="3:11" ht="11.25">
      <c r="C10" s="162"/>
      <c r="D10" s="134" t="s">
        <v>13</v>
      </c>
      <c r="E10" s="182">
        <v>1</v>
      </c>
      <c r="F10" s="182">
        <v>2</v>
      </c>
      <c r="G10" s="380">
        <v>3</v>
      </c>
      <c r="H10" s="380"/>
      <c r="I10" s="380">
        <v>4</v>
      </c>
      <c r="J10" s="381"/>
      <c r="K10" s="159"/>
    </row>
    <row r="11" spans="3:11" ht="20.25" customHeight="1">
      <c r="C11" s="162"/>
      <c r="D11" s="168">
        <v>1</v>
      </c>
      <c r="E11" s="152" t="s">
        <v>37</v>
      </c>
      <c r="F11" s="156" t="s">
        <v>255</v>
      </c>
      <c r="G11" s="382">
        <v>2125357</v>
      </c>
      <c r="H11" s="383"/>
      <c r="I11" s="382">
        <v>2337764</v>
      </c>
      <c r="J11" s="383"/>
      <c r="K11" s="159"/>
    </row>
    <row r="12" spans="3:11" ht="18.75" customHeight="1">
      <c r="C12" s="162"/>
      <c r="D12" s="164"/>
      <c r="E12" s="369"/>
      <c r="F12" s="371"/>
      <c r="G12" s="378" t="s">
        <v>125</v>
      </c>
      <c r="H12" s="378"/>
      <c r="I12" s="378" t="s">
        <v>126</v>
      </c>
      <c r="J12" s="379"/>
      <c r="K12" s="159"/>
    </row>
    <row r="13" spans="3:11" ht="15.75" customHeight="1">
      <c r="C13" s="162"/>
      <c r="D13" s="164"/>
      <c r="E13" s="369"/>
      <c r="F13" s="371"/>
      <c r="G13" s="179" t="s">
        <v>127</v>
      </c>
      <c r="H13" s="179" t="s">
        <v>128</v>
      </c>
      <c r="I13" s="179" t="s">
        <v>127</v>
      </c>
      <c r="J13" s="180" t="s">
        <v>128</v>
      </c>
      <c r="K13" s="159"/>
    </row>
    <row r="14" spans="3:11" ht="11.25">
      <c r="C14" s="18"/>
      <c r="D14" s="165"/>
      <c r="E14" s="370"/>
      <c r="F14" s="372"/>
      <c r="G14" s="196" t="s">
        <v>151</v>
      </c>
      <c r="H14" s="196" t="s">
        <v>24</v>
      </c>
      <c r="I14" s="196" t="s">
        <v>25</v>
      </c>
      <c r="J14" s="197" t="s">
        <v>6</v>
      </c>
      <c r="K14" s="159"/>
    </row>
    <row r="15" spans="3:11" ht="11.25">
      <c r="C15" s="18"/>
      <c r="D15" s="168">
        <v>2</v>
      </c>
      <c r="E15" s="155" t="s">
        <v>36</v>
      </c>
      <c r="F15" s="156"/>
      <c r="G15" s="193">
        <f>$G$16+$G$19</f>
        <v>0</v>
      </c>
      <c r="H15" s="193">
        <f>$H$16+$H$19</f>
        <v>0</v>
      </c>
      <c r="I15" s="193">
        <f>$I$16+$I$19</f>
        <v>0</v>
      </c>
      <c r="J15" s="193">
        <f>$J$16+$J$19</f>
        <v>0</v>
      </c>
      <c r="K15" s="159"/>
    </row>
    <row r="16" spans="3:11" ht="24" customHeight="1">
      <c r="C16" s="18"/>
      <c r="D16" s="168" t="s">
        <v>134</v>
      </c>
      <c r="E16" s="62" t="s">
        <v>38</v>
      </c>
      <c r="F16" s="156" t="s">
        <v>256</v>
      </c>
      <c r="G16" s="153"/>
      <c r="H16" s="153"/>
      <c r="I16" s="153"/>
      <c r="J16" s="154"/>
      <c r="K16" s="159"/>
    </row>
    <row r="17" spans="3:11" ht="16.5" customHeight="1">
      <c r="C17" s="18"/>
      <c r="D17" s="168" t="s">
        <v>40</v>
      </c>
      <c r="E17" s="181"/>
      <c r="F17" s="157"/>
      <c r="G17" s="153"/>
      <c r="H17" s="153"/>
      <c r="I17" s="153"/>
      <c r="J17" s="154"/>
      <c r="K17" s="159"/>
    </row>
    <row r="18" spans="3:11" ht="12.75" customHeight="1">
      <c r="C18" s="42"/>
      <c r="D18" s="170"/>
      <c r="E18" s="123" t="s">
        <v>42</v>
      </c>
      <c r="F18" s="171"/>
      <c r="G18" s="172"/>
      <c r="H18" s="172"/>
      <c r="I18" s="172"/>
      <c r="J18" s="173"/>
      <c r="K18" s="159">
        <v>1</v>
      </c>
    </row>
    <row r="19" spans="3:11" ht="22.5">
      <c r="C19" s="18"/>
      <c r="D19" s="168" t="s">
        <v>135</v>
      </c>
      <c r="E19" s="62" t="s">
        <v>39</v>
      </c>
      <c r="F19" s="156" t="s">
        <v>257</v>
      </c>
      <c r="G19" s="153"/>
      <c r="H19" s="153"/>
      <c r="I19" s="153"/>
      <c r="J19" s="154"/>
      <c r="K19" s="159"/>
    </row>
    <row r="20" spans="3:11" ht="11.25">
      <c r="C20" s="18"/>
      <c r="D20" s="168" t="s">
        <v>41</v>
      </c>
      <c r="E20" s="181"/>
      <c r="F20" s="157"/>
      <c r="G20" s="153"/>
      <c r="H20" s="153"/>
      <c r="I20" s="153"/>
      <c r="J20" s="154"/>
      <c r="K20" s="159"/>
    </row>
    <row r="21" spans="3:11" ht="12" thickBot="1">
      <c r="C21" s="42"/>
      <c r="D21" s="174"/>
      <c r="E21" s="130" t="s">
        <v>42</v>
      </c>
      <c r="F21" s="175"/>
      <c r="G21" s="176"/>
      <c r="H21" s="176"/>
      <c r="I21" s="176"/>
      <c r="J21" s="177"/>
      <c r="K21" s="159">
        <v>2</v>
      </c>
    </row>
    <row r="22" spans="3:11" ht="11.25">
      <c r="C22" s="166"/>
      <c r="D22" s="114"/>
      <c r="E22" s="114"/>
      <c r="F22" s="114"/>
      <c r="G22" s="114"/>
      <c r="H22" s="114"/>
      <c r="I22" s="114"/>
      <c r="J22" s="114"/>
      <c r="K22" s="167"/>
    </row>
  </sheetData>
  <sheetProtection password="FA9C" sheet="1" formatColumns="0" formatRows="0"/>
  <mergeCells count="13">
    <mergeCell ref="I11:J11"/>
    <mergeCell ref="E8:F8"/>
    <mergeCell ref="G8:H9"/>
    <mergeCell ref="I8:J9"/>
    <mergeCell ref="E12:E14"/>
    <mergeCell ref="F12:F14"/>
    <mergeCell ref="D6:J6"/>
    <mergeCell ref="D8:D9"/>
    <mergeCell ref="G12:H12"/>
    <mergeCell ref="I12:J12"/>
    <mergeCell ref="G10:H10"/>
    <mergeCell ref="I10:J10"/>
    <mergeCell ref="G11:H11"/>
  </mergeCells>
  <dataValidations count="2">
    <dataValidation type="decimal" allowBlank="1" showInputMessage="1" showErrorMessage="1" sqref="S2:V2 G16:J21">
      <formula1>0</formula1>
      <formula2>999999999999999000</formula2>
    </dataValidation>
    <dataValidation type="decimal" allowBlank="1" showInputMessage="1" showErrorMessage="1" sqref="G11:J11">
      <formula1>-99999999999999900</formula1>
      <formula2>999999999999999000</formula2>
    </dataValidation>
  </dataValidations>
  <hyperlinks>
    <hyperlink ref="P2" location="Справки!R15C5" display="Удалить"/>
    <hyperlink ref="E18" location="Справки!A1" tooltip="Кликните по ссылке, чтобы добавить запись" display="Добавить запись"/>
    <hyperlink ref="E21" location="Справки!A1" tooltip="Кликните по ссылке, чтобы добавить запись" display="Добавить запись"/>
  </hyperlinks>
  <printOptions/>
  <pageMargins left="0.17" right="0.22" top="0.22" bottom="0.27" header="0.1" footer="0.18"/>
  <pageSetup fitToHeight="1" fitToWidth="1" horizontalDpi="300" verticalDpi="300" orientation="portrait" paperSize="9" scale="66" r:id="rId1"/>
  <ignoredErrors>
    <ignoredError sqref="F12:F15 F18" numberStoredAsText="1"/>
    <ignoredError sqref="D18:D20 D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tabColor indexed="47"/>
  </sheetPr>
  <dimension ref="A2:P14"/>
  <sheetViews>
    <sheetView zoomScalePageLayoutView="0" workbookViewId="0" topLeftCell="A1">
      <selection activeCell="E23" sqref="E23"/>
    </sheetView>
  </sheetViews>
  <sheetFormatPr defaultColWidth="9.140625" defaultRowHeight="11.25"/>
  <cols>
    <col min="1" max="2" width="9.140625" style="225" customWidth="1"/>
    <col min="3" max="3" width="16.140625" style="225" customWidth="1"/>
    <col min="4" max="4" width="9.140625" style="225" customWidth="1"/>
    <col min="5" max="5" width="35.8515625" style="225" bestFit="1" customWidth="1"/>
    <col min="6" max="16384" width="9.140625" style="225" customWidth="1"/>
  </cols>
  <sheetData>
    <row r="2" spans="1:16" s="226" customFormat="1" ht="11.25">
      <c r="A2" s="228" t="s">
        <v>30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4" spans="3:16" s="8" customFormat="1" ht="11.25">
      <c r="C4" s="227" t="s">
        <v>31</v>
      </c>
      <c r="D4" s="140"/>
      <c r="E4" s="192"/>
      <c r="F4" s="141"/>
      <c r="G4" s="142" t="s">
        <v>85</v>
      </c>
      <c r="H4" s="143"/>
      <c r="I4" s="144" t="s">
        <v>86</v>
      </c>
      <c r="J4" s="145" t="s">
        <v>95</v>
      </c>
      <c r="K4" s="145" t="s">
        <v>95</v>
      </c>
      <c r="L4" s="142" t="s">
        <v>85</v>
      </c>
      <c r="M4" s="143"/>
      <c r="N4" s="144" t="s">
        <v>86</v>
      </c>
      <c r="O4" s="185">
        <f>SUM(G4:N4)</f>
        <v>0</v>
      </c>
      <c r="P4" s="14"/>
    </row>
    <row r="6" spans="1:16" s="226" customFormat="1" ht="11.25">
      <c r="A6" s="228" t="s">
        <v>34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8" spans="3:14" s="92" customFormat="1" ht="11.25">
      <c r="C8" s="227" t="s">
        <v>31</v>
      </c>
      <c r="D8" s="195" t="str">
        <f>M8&amp;"."&amp;N8</f>
        <v>0.1</v>
      </c>
      <c r="E8" s="146"/>
      <c r="F8" s="147"/>
      <c r="G8" s="118"/>
      <c r="H8" s="118"/>
      <c r="I8" s="85" t="s">
        <v>85</v>
      </c>
      <c r="J8" s="120"/>
      <c r="K8" s="86" t="s">
        <v>86</v>
      </c>
      <c r="L8" s="119"/>
      <c r="M8" s="204">
        <f>M7</f>
        <v>0</v>
      </c>
      <c r="N8" s="95">
        <v>1</v>
      </c>
    </row>
    <row r="9" spans="3:14" s="92" customFormat="1" ht="11.25">
      <c r="C9" s="96"/>
      <c r="D9" s="195" t="str">
        <f>D8&amp;".1"</f>
        <v>0.1.1</v>
      </c>
      <c r="E9" s="198" t="s">
        <v>116</v>
      </c>
      <c r="F9" s="147"/>
      <c r="G9" s="118"/>
      <c r="H9" s="118"/>
      <c r="I9" s="85" t="s">
        <v>85</v>
      </c>
      <c r="J9" s="120"/>
      <c r="K9" s="86" t="s">
        <v>86</v>
      </c>
      <c r="L9" s="119"/>
      <c r="M9" s="204">
        <f>M8</f>
        <v>0</v>
      </c>
      <c r="N9" s="95">
        <f>N8</f>
        <v>1</v>
      </c>
    </row>
    <row r="10" spans="3:14" s="92" customFormat="1" ht="11.25">
      <c r="C10" s="96"/>
      <c r="D10" s="195" t="str">
        <f>D8&amp;".2"</f>
        <v>0.1.2</v>
      </c>
      <c r="E10" s="198" t="s">
        <v>117</v>
      </c>
      <c r="F10" s="147"/>
      <c r="G10" s="118"/>
      <c r="H10" s="118"/>
      <c r="I10" s="85" t="s">
        <v>85</v>
      </c>
      <c r="J10" s="120"/>
      <c r="K10" s="86" t="s">
        <v>86</v>
      </c>
      <c r="L10" s="119"/>
      <c r="M10" s="204">
        <f>M9</f>
        <v>0</v>
      </c>
      <c r="N10" s="95">
        <f>N8</f>
        <v>1</v>
      </c>
    </row>
    <row r="12" spans="1:16" s="226" customFormat="1" ht="11.25">
      <c r="A12" s="228" t="s">
        <v>43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</row>
    <row r="14" spans="3:11" s="93" customFormat="1" ht="11.25">
      <c r="C14" s="227" t="s">
        <v>31</v>
      </c>
      <c r="D14" s="178"/>
      <c r="E14" s="169"/>
      <c r="F14" s="157"/>
      <c r="G14" s="153"/>
      <c r="H14" s="153"/>
      <c r="I14" s="153"/>
      <c r="J14" s="154"/>
      <c r="K14" s="159"/>
    </row>
  </sheetData>
  <sheetProtection/>
  <dataValidations count="2">
    <dataValidation type="decimal" allowBlank="1" showInputMessage="1" showErrorMessage="1" sqref="G14:J14 G8:H10 J8:J10 L8:L10">
      <formula1>0</formula1>
      <formula2>999999999999999000</formula2>
    </dataValidation>
    <dataValidation type="decimal" allowBlank="1" showInputMessage="1" showErrorMessage="1" sqref="O4 M4 H4 J4:K4">
      <formula1>-9999999999999990000000000</formula1>
      <formula2>9.99999999999999E+25</formula2>
    </dataValidation>
  </dataValidations>
  <hyperlinks>
    <hyperlink ref="C4" location="'Изменение капитала'!A1" tooltip="Кликните по ссылке, чтобы удалить запись" display="Удалить запись"/>
    <hyperlink ref="C14" location="Справки!A1" tooltip="Кликните по ссылке, чтобы удалить запись" display="Удалить запись"/>
    <hyperlink ref="C8" location="Резервы!A1" tooltip="Кликните по ссылке, чтобы удалить запись" display="Удалить запись"/>
  </hyperlink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1.28125" style="1" customWidth="1"/>
    <col min="16" max="16384" width="9.140625" style="1" customWidth="1"/>
  </cols>
  <sheetData>
    <row r="1" spans="1:15" ht="12.75">
      <c r="A1" s="194" t="s">
        <v>7</v>
      </c>
      <c r="G1" s="1" t="s">
        <v>76</v>
      </c>
      <c r="H1" s="2" t="s">
        <v>47</v>
      </c>
      <c r="I1" s="3">
        <v>2006</v>
      </c>
      <c r="J1" s="1" t="s">
        <v>44</v>
      </c>
      <c r="K1" s="1" t="s">
        <v>71</v>
      </c>
      <c r="L1" s="4" t="s">
        <v>47</v>
      </c>
      <c r="O1" s="206" t="s">
        <v>216</v>
      </c>
    </row>
    <row r="2" spans="1:15" ht="12.75">
      <c r="A2" s="229" t="s">
        <v>170</v>
      </c>
      <c r="G2" s="1" t="s">
        <v>77</v>
      </c>
      <c r="H2" s="2" t="s">
        <v>48</v>
      </c>
      <c r="I2" s="3">
        <f aca="true" t="shared" si="0" ref="I2:I20">I1+1</f>
        <v>2007</v>
      </c>
      <c r="J2" s="1" t="s">
        <v>45</v>
      </c>
      <c r="K2" s="1" t="s">
        <v>72</v>
      </c>
      <c r="L2" s="4" t="s">
        <v>48</v>
      </c>
      <c r="O2" s="207" t="s">
        <v>215</v>
      </c>
    </row>
    <row r="3" spans="1:15" ht="12.75">
      <c r="A3" s="229" t="s">
        <v>171</v>
      </c>
      <c r="G3" s="1" t="s">
        <v>56</v>
      </c>
      <c r="H3" s="2" t="s">
        <v>49</v>
      </c>
      <c r="I3" s="3">
        <f t="shared" si="0"/>
        <v>2008</v>
      </c>
      <c r="L3" s="4" t="s">
        <v>49</v>
      </c>
      <c r="O3" s="207" t="s">
        <v>217</v>
      </c>
    </row>
    <row r="4" spans="1:15" ht="12.75">
      <c r="A4" s="229" t="s">
        <v>172</v>
      </c>
      <c r="G4" s="1" t="s">
        <v>78</v>
      </c>
      <c r="H4" s="2" t="s">
        <v>50</v>
      </c>
      <c r="I4" s="3">
        <f t="shared" si="0"/>
        <v>2009</v>
      </c>
      <c r="L4" s="4" t="s">
        <v>50</v>
      </c>
      <c r="O4" s="207" t="s">
        <v>218</v>
      </c>
    </row>
    <row r="5" spans="1:15" ht="12.75">
      <c r="A5" s="229" t="s">
        <v>173</v>
      </c>
      <c r="G5" s="1" t="s">
        <v>79</v>
      </c>
      <c r="H5" s="2" t="s">
        <v>51</v>
      </c>
      <c r="I5" s="3">
        <f t="shared" si="0"/>
        <v>2010</v>
      </c>
      <c r="L5" s="4" t="s">
        <v>51</v>
      </c>
      <c r="O5" s="207" t="s">
        <v>219</v>
      </c>
    </row>
    <row r="6" spans="1:12" ht="12.75">
      <c r="A6" s="229" t="s">
        <v>174</v>
      </c>
      <c r="G6" s="1" t="s">
        <v>57</v>
      </c>
      <c r="H6" s="2" t="s">
        <v>52</v>
      </c>
      <c r="I6" s="3">
        <f t="shared" si="0"/>
        <v>2011</v>
      </c>
      <c r="L6" s="4" t="s">
        <v>52</v>
      </c>
    </row>
    <row r="7" spans="1:12" ht="12.75">
      <c r="A7" s="229" t="s">
        <v>175</v>
      </c>
      <c r="G7" s="1" t="s">
        <v>80</v>
      </c>
      <c r="H7" s="2" t="s">
        <v>53</v>
      </c>
      <c r="I7" s="3">
        <f t="shared" si="0"/>
        <v>2012</v>
      </c>
      <c r="L7" s="4" t="s">
        <v>53</v>
      </c>
    </row>
    <row r="8" spans="1:12" ht="12.75">
      <c r="A8" s="229" t="s">
        <v>176</v>
      </c>
      <c r="G8" s="1" t="s">
        <v>81</v>
      </c>
      <c r="H8" s="2" t="s">
        <v>54</v>
      </c>
      <c r="I8" s="3">
        <f t="shared" si="0"/>
        <v>2013</v>
      </c>
      <c r="L8" s="4" t="s">
        <v>54</v>
      </c>
    </row>
    <row r="9" spans="1:12" ht="12.75">
      <c r="A9" s="229" t="s">
        <v>177</v>
      </c>
      <c r="G9" s="1" t="s">
        <v>58</v>
      </c>
      <c r="H9" s="2" t="s">
        <v>55</v>
      </c>
      <c r="I9" s="3">
        <f t="shared" si="0"/>
        <v>2014</v>
      </c>
      <c r="L9" s="4" t="s">
        <v>55</v>
      </c>
    </row>
    <row r="10" spans="1:12" ht="12.75">
      <c r="A10" s="229" t="s">
        <v>178</v>
      </c>
      <c r="G10" s="1" t="s">
        <v>82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229" t="s">
        <v>179</v>
      </c>
      <c r="G11" s="1" t="s">
        <v>83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229" t="s">
        <v>180</v>
      </c>
      <c r="G12" s="1" t="s">
        <v>59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229" t="s">
        <v>181</v>
      </c>
      <c r="H13" s="5">
        <f t="shared" si="1"/>
        <v>13</v>
      </c>
      <c r="I13" s="3">
        <f t="shared" si="0"/>
        <v>2018</v>
      </c>
    </row>
    <row r="14" spans="1:9" ht="12.75">
      <c r="A14" s="229" t="s">
        <v>182</v>
      </c>
      <c r="H14" s="5">
        <f t="shared" si="1"/>
        <v>14</v>
      </c>
      <c r="I14" s="3">
        <f t="shared" si="0"/>
        <v>2019</v>
      </c>
    </row>
    <row r="15" spans="1:9" ht="12.75">
      <c r="A15" s="229" t="s">
        <v>183</v>
      </c>
      <c r="H15" s="5">
        <f t="shared" si="1"/>
        <v>15</v>
      </c>
      <c r="I15" s="3">
        <f t="shared" si="0"/>
        <v>2020</v>
      </c>
    </row>
    <row r="16" spans="1:9" ht="12.75">
      <c r="A16" s="229" t="s">
        <v>184</v>
      </c>
      <c r="H16" s="5">
        <f t="shared" si="1"/>
        <v>16</v>
      </c>
      <c r="I16" s="3">
        <f t="shared" si="0"/>
        <v>2021</v>
      </c>
    </row>
    <row r="17" spans="1:9" ht="12.75">
      <c r="A17" s="229" t="s">
        <v>185</v>
      </c>
      <c r="H17" s="5">
        <f t="shared" si="1"/>
        <v>17</v>
      </c>
      <c r="I17" s="3">
        <f t="shared" si="0"/>
        <v>2022</v>
      </c>
    </row>
    <row r="18" spans="1:9" ht="12.75">
      <c r="A18" s="229" t="s">
        <v>5</v>
      </c>
      <c r="H18" s="5">
        <f t="shared" si="1"/>
        <v>18</v>
      </c>
      <c r="I18" s="3">
        <f t="shared" si="0"/>
        <v>2023</v>
      </c>
    </row>
    <row r="19" spans="1:9" ht="12.75">
      <c r="A19" s="229" t="s">
        <v>205</v>
      </c>
      <c r="H19" s="5">
        <f t="shared" si="1"/>
        <v>19</v>
      </c>
      <c r="I19" s="3">
        <f t="shared" si="0"/>
        <v>2024</v>
      </c>
    </row>
    <row r="20" spans="1:9" ht="12.75">
      <c r="A20" s="229" t="s">
        <v>186</v>
      </c>
      <c r="H20" s="1">
        <f t="shared" si="1"/>
        <v>20</v>
      </c>
      <c r="I20" s="3">
        <f t="shared" si="0"/>
        <v>2025</v>
      </c>
    </row>
    <row r="21" spans="1:8" ht="12.75">
      <c r="A21" s="229" t="s">
        <v>187</v>
      </c>
      <c r="H21" s="1">
        <f t="shared" si="1"/>
        <v>21</v>
      </c>
    </row>
    <row r="22" spans="1:8" ht="12.75">
      <c r="A22" s="229" t="s">
        <v>188</v>
      </c>
      <c r="H22" s="1">
        <f t="shared" si="1"/>
        <v>22</v>
      </c>
    </row>
    <row r="23" spans="1:8" ht="12.75">
      <c r="A23" s="229" t="s">
        <v>189</v>
      </c>
      <c r="H23" s="1">
        <f t="shared" si="1"/>
        <v>23</v>
      </c>
    </row>
    <row r="24" spans="1:8" ht="12.75">
      <c r="A24" s="229" t="s">
        <v>190</v>
      </c>
      <c r="H24" s="1">
        <f t="shared" si="1"/>
        <v>24</v>
      </c>
    </row>
    <row r="25" spans="1:8" ht="12.75">
      <c r="A25" s="229" t="s">
        <v>191</v>
      </c>
      <c r="H25" s="1">
        <f t="shared" si="1"/>
        <v>25</v>
      </c>
    </row>
    <row r="26" spans="1:8" ht="12.75">
      <c r="A26" s="229" t="s">
        <v>193</v>
      </c>
      <c r="H26" s="1">
        <f t="shared" si="1"/>
        <v>26</v>
      </c>
    </row>
    <row r="27" spans="1:8" ht="12.75">
      <c r="A27" s="229" t="s">
        <v>194</v>
      </c>
      <c r="H27" s="1">
        <f t="shared" si="1"/>
        <v>27</v>
      </c>
    </row>
    <row r="28" spans="1:8" ht="12.75">
      <c r="A28" s="229" t="s">
        <v>195</v>
      </c>
      <c r="H28" s="1">
        <f t="shared" si="1"/>
        <v>28</v>
      </c>
    </row>
    <row r="29" spans="1:8" ht="12.75">
      <c r="A29" s="229" t="s">
        <v>196</v>
      </c>
      <c r="H29" s="1">
        <f t="shared" si="1"/>
        <v>29</v>
      </c>
    </row>
    <row r="30" spans="1:8" ht="12.75">
      <c r="A30" s="229" t="s">
        <v>197</v>
      </c>
      <c r="H30" s="1">
        <f t="shared" si="1"/>
        <v>30</v>
      </c>
    </row>
    <row r="31" spans="1:8" ht="12.75">
      <c r="A31" s="229" t="s">
        <v>198</v>
      </c>
      <c r="H31" s="1">
        <f t="shared" si="1"/>
        <v>31</v>
      </c>
    </row>
    <row r="32" ht="12.75">
      <c r="A32" s="229" t="s">
        <v>199</v>
      </c>
    </row>
    <row r="33" ht="12.75">
      <c r="A33" s="229" t="s">
        <v>200</v>
      </c>
    </row>
    <row r="34" ht="12.75">
      <c r="A34" s="229" t="s">
        <v>201</v>
      </c>
    </row>
    <row r="35" ht="12.75">
      <c r="A35" s="229" t="s">
        <v>202</v>
      </c>
    </row>
    <row r="36" ht="12.75">
      <c r="A36" s="229" t="s">
        <v>203</v>
      </c>
    </row>
    <row r="37" ht="12.75">
      <c r="A37" s="229" t="s">
        <v>204</v>
      </c>
    </row>
    <row r="38" ht="12.75">
      <c r="A38" s="229" t="s">
        <v>206</v>
      </c>
    </row>
    <row r="39" ht="12.75">
      <c r="A39" s="229" t="s">
        <v>207</v>
      </c>
    </row>
    <row r="40" ht="12.75">
      <c r="A40" s="229" t="s">
        <v>192</v>
      </c>
    </row>
    <row r="41" ht="12.75">
      <c r="A41" s="229" t="s">
        <v>209</v>
      </c>
    </row>
    <row r="42" ht="12.75">
      <c r="A42" s="229" t="s">
        <v>211</v>
      </c>
    </row>
    <row r="43" ht="12.75">
      <c r="A43" s="229" t="s">
        <v>210</v>
      </c>
    </row>
    <row r="44" ht="12.75">
      <c r="A44" s="229" t="s">
        <v>212</v>
      </c>
    </row>
    <row r="45" ht="12.75">
      <c r="A45" s="229" t="s">
        <v>213</v>
      </c>
    </row>
    <row r="46" ht="12.75">
      <c r="A46" s="229" t="s">
        <v>208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об изменениях капитала</dc:title>
  <dc:subject>Отчет об изменениях капитала</dc:subject>
  <dc:creator>FST</dc:creator>
  <cp:keywords/>
  <dc:description/>
  <cp:lastModifiedBy>экономист</cp:lastModifiedBy>
  <cp:lastPrinted>2009-03-19T16:06:28Z</cp:lastPrinted>
  <dcterms:created xsi:type="dcterms:W3CDTF">2004-05-21T07:18:45Z</dcterms:created>
  <dcterms:modified xsi:type="dcterms:W3CDTF">2013-04-19T07:01:01Z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FORMA3.BUHG.2.16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