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476" windowWidth="15450" windowHeight="5955" tabRatio="886" activeTab="5"/>
  </bookViews>
  <sheets>
    <sheet name="Справочники" sheetId="1" r:id="rId1"/>
    <sheet name="Стр1" sheetId="2" r:id="rId2"/>
    <sheet name="Стр2" sheetId="3" r:id="rId3"/>
    <sheet name="Стр3" sheetId="4" r:id="rId4"/>
    <sheet name="Стр4" sheetId="5" r:id="rId5"/>
    <sheet name="Стр5" sheetId="6" r:id="rId6"/>
    <sheet name="Стр6" sheetId="7" r:id="rId7"/>
    <sheet name="et_union" sheetId="8" state="veryHidden" r:id="rId8"/>
    <sheet name="TEHSHEET" sheetId="9" state="veryHidden" r:id="rId9"/>
  </sheets>
  <externalReferences>
    <externalReference r:id="rId12"/>
    <externalReference r:id="rId13"/>
    <externalReference r:id="rId14"/>
  </externalReferences>
  <definedNames>
    <definedName name="DAYS" localSheetId="0">'[3]TEHSHEET'!$H$1:$H$31</definedName>
    <definedName name="DAYS">'TEHSHEET'!$H$1:$H$31</definedName>
    <definedName name="fil" localSheetId="0">'Справочники'!$D$11</definedName>
    <definedName name="fil">#REF!</definedName>
    <definedName name="god" localSheetId="0">'Справочники'!$F$2</definedName>
    <definedName name="god">#REF!</definedName>
    <definedName name="ik_et_1" localSheetId="0">#REF!</definedName>
    <definedName name="ik_et_1">'et_union'!$A$4:$P$4</definedName>
    <definedName name="inn" localSheetId="0">'Справочники'!$J$6</definedName>
    <definedName name="inn">#REF!</definedName>
    <definedName name="kpp" localSheetId="0">'Справочники'!$J$7</definedName>
    <definedName name="kpp">#REF!</definedName>
    <definedName name="LIST_ORG" localSheetId="0">#REF!</definedName>
    <definedName name="LIST_ORG">#REF!</definedName>
    <definedName name="LIST_ORG_MR" localSheetId="0">#REF!</definedName>
    <definedName name="LIST_ORG_MR">#REF!</definedName>
    <definedName name="LOAD1_1">'Стр1'!$G$11:$L$20</definedName>
    <definedName name="LOAD1_2">'Стр1'!$G$26:$H$32</definedName>
    <definedName name="LOAD2_1">'Стр2'!$G$11:$L$22</definedName>
    <definedName name="LOAD3_1">'Стр3'!$G$11:$J$15</definedName>
    <definedName name="LOAD3_2">'Стр3'!$G$18:$H$18</definedName>
    <definedName name="LOAD3_3">'Стр3'!$G$25:$J$29</definedName>
    <definedName name="LOAD3_4">'Стр3'!$G$31:$H$31</definedName>
    <definedName name="LOAD3_5">'Стр3'!$G$34:$H$34</definedName>
    <definedName name="LOAD3_6">'Стр3'!$G$41:$J$48</definedName>
    <definedName name="LOAD4">'Стр4'!$G$11:$J$30</definedName>
    <definedName name="LOAD5_1">'Стр5'!$G$12:$H$33</definedName>
    <definedName name="LOAD5_2">'Стр5'!$G$40:$H$49</definedName>
    <definedName name="LOAD6_2">'Стр6'!$G$13:$H$16</definedName>
    <definedName name="LOAD6_3">'Стр6'!$G$20:$H$25</definedName>
    <definedName name="LOAD6_4">'Стр6'!$G$31:$H$34</definedName>
    <definedName name="LOAD6_5">'Стр6'!$G$38:$J$40</definedName>
    <definedName name="mo" localSheetId="0">'Справочники'!#REF!</definedName>
    <definedName name="mo">#REF!</definedName>
    <definedName name="MO_LIST1" localSheetId="0">#REF!</definedName>
    <definedName name="MO_LIST1">#REF!</definedName>
    <definedName name="MO_LIST2" localSheetId="0">#REF!</definedName>
    <definedName name="MO_LIST2">#REF!</definedName>
    <definedName name="MONEY" localSheetId="0">'[3]TEHSHEET'!$K$1:$K$2</definedName>
    <definedName name="MONEY">'TEHSHEET'!$K$1:$K$2</definedName>
    <definedName name="MONTHS" localSheetId="0">'[3]TEHSHEET'!$G$1:$G$12</definedName>
    <definedName name="MONTHS">'TEHSHEET'!$G$1:$G$12</definedName>
    <definedName name="MONTHS1" localSheetId="0">'[3]TEHSHEET'!$L$1:$L$12</definedName>
    <definedName name="MONTHS1">'TEHSHEET'!$L$1:$L$12</definedName>
    <definedName name="mr" localSheetId="0">'Справочники'!#REF!</definedName>
    <definedName name="mr">#REF!</definedName>
    <definedName name="MUNOBR">'TEHSHEET'!$A$1:$A$999</definedName>
    <definedName name="MUNRAION">'TEHSHEET'!$A$2:$A$46</definedName>
    <definedName name="OKTMO">'TEHSHEET'!$C$1:$C$999</definedName>
    <definedName name="oktmo_n" localSheetId="0">'Справочники'!#REF!</definedName>
    <definedName name="oktmo_n">#REF!</definedName>
    <definedName name="org" localSheetId="0">'Справочники'!$C$5</definedName>
    <definedName name="org">#REF!</definedName>
    <definedName name="p1_rst_1">'[1]Лист2'!$A$1</definedName>
    <definedName name="PERIOD1" localSheetId="0">'[3]TEHSHEET'!$O$2:$O$5</definedName>
    <definedName name="PERIOD1">'TEHSHEET'!$O$2:$O$5</definedName>
    <definedName name="prd2" localSheetId="0">'Справочники'!$F$3</definedName>
    <definedName name="prd2">#REF!</definedName>
    <definedName name="ps_geo" localSheetId="0">#REF!</definedName>
    <definedName name="ps_geo">#REF!</definedName>
    <definedName name="ps_p" localSheetId="0">#REF!</definedName>
    <definedName name="ps_p">#REF!</definedName>
    <definedName name="ps_psr" localSheetId="0">#REF!</definedName>
    <definedName name="ps_psr">#REF!</definedName>
    <definedName name="ps_sr" localSheetId="0">#REF!</definedName>
    <definedName name="ps_sr">#REF!</definedName>
    <definedName name="ps_ssh" localSheetId="0">#REF!</definedName>
    <definedName name="ps_ssh">#REF!</definedName>
    <definedName name="ps_ti" localSheetId="0">#REF!</definedName>
    <definedName name="ps_ti">#REF!</definedName>
    <definedName name="ps_tsh" localSheetId="0">#REF!</definedName>
    <definedName name="ps_tsh">#REF!</definedName>
    <definedName name="ps_z" localSheetId="0">#REF!</definedName>
    <definedName name="ps_z">#REF!</definedName>
    <definedName name="res_et_1">#REF!</definedName>
    <definedName name="SCOPE_ADD_1">'Стр1'!$P$2:$Y$2</definedName>
    <definedName name="SCOPE_ADD_2_1">'Стр2'!$S$2:$AE$2</definedName>
    <definedName name="SCOPE_ADD_2_2">'Стр2'!$AG$2:$AS$2</definedName>
    <definedName name="SCOPE_ADD_3_1">'Стр3'!$O$2:$Y$2</definedName>
    <definedName name="SCOPE_ADD_3_2">'Стр3'!$AB$2:$AL$2</definedName>
    <definedName name="SCOPE_ADD_5">'Стр5'!$M$2:$U$2</definedName>
    <definedName name="SCOPE_ADD_6_1">'Стр6'!$P$2:$Z$2</definedName>
    <definedName name="SCOPE_ADD_6_2">'Стр6'!$AC$2:$AM$2</definedName>
    <definedName name="SCOPE_ADD_6_3">'Стр6'!$AR$2:$BB$2</definedName>
    <definedName name="SCOPE_ADD_6_4">'Стр6'!$BF$2:$BP$2</definedName>
    <definedName name="SCOPE_DATA1">'[2]Доходы-расходы'!$L$14:$L$37,'[2]Доходы-расходы'!$I$14:$I$37</definedName>
    <definedName name="SCOPE_SUM_1">'Стр2'!$G$31:$H$31</definedName>
    <definedName name="SCOPE_SUM_2">'Стр2'!$G$36:$H$36</definedName>
    <definedName name="SCOPE_SUM_3_1">'Стр3'!$G$25:$I$25</definedName>
    <definedName name="SCOPE_SUM_3_2">'Стр3'!$G$41:$I$41</definedName>
    <definedName name="SCOPE_SUM_5">'Стр5'!$G$29:$H$29</definedName>
    <definedName name="SCOPE_SUM_6_1">'Стр6'!$G$13:$H$13</definedName>
    <definedName name="SCOPE_SUM_6_2">'Стр6'!$G$20:$H$20</definedName>
    <definedName name="spr_et_1">#REF!</definedName>
    <definedName name="STATUS_SH" localSheetId="0">#REF!</definedName>
    <definedName name="STATUS_SH">#REF!</definedName>
    <definedName name="str1_et_1">'et_union'!$A$4:$M$4</definedName>
    <definedName name="str2_et_1">'et_union'!$A$8:$M$8</definedName>
    <definedName name="str3_et_1">'et_union'!$A$12:$K$12</definedName>
    <definedName name="str5_et_1">'et_union'!$A$16:$I$16</definedName>
    <definedName name="str6_et_1">'et_union'!$A$20:$K$20</definedName>
    <definedName name="str6_et_2">'et_union'!$A$24:$K$24</definedName>
    <definedName name="T2_DiapProt" localSheetId="0">P1_T2_DiapProt,P2_T2_DiapProt</definedName>
    <definedName name="T2_DiapProt">P1_T2_DiapProt,P2_T2_DiapProt</definedName>
    <definedName name="YEARS" localSheetId="0">'[3]TEHSHEET'!$I$1:$I$20</definedName>
    <definedName name="YEARS">'TEHSHEET'!$I$1:$I$20</definedName>
    <definedName name="YES_NO" localSheetId="0">'[3]TEHSHEET'!$J$1:$J$2</definedName>
    <definedName name="YES_NO">'TEHSHEET'!$J$1:$J$2</definedName>
    <definedName name="БазовыйПериод" localSheetId="0">#REF!</definedName>
    <definedName name="БазовыйПериод">#REF!</definedName>
    <definedName name="вапв" localSheetId="0">P1_T2.1?Protection</definedName>
    <definedName name="вапв">P1_T2.1?Protection</definedName>
    <definedName name="з" localSheetId="0">#N/A</definedName>
    <definedName name="з">[0]!P6_T2.1?Protection</definedName>
    <definedName name="ПериодРегулирования" localSheetId="0">#REF!</definedName>
    <definedName name="ПериодРегулирования">#REF!</definedName>
    <definedName name="ПоследнийГод" localSheetId="0">#REF!</definedName>
    <definedName name="ПоследнийГод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<sst xmlns="http://schemas.openxmlformats.org/spreadsheetml/2006/main" count="902" uniqueCount="476">
  <si>
    <t>7.1</t>
  </si>
  <si>
    <t>8.1</t>
  </si>
  <si>
    <t>8.2</t>
  </si>
  <si>
    <t>8.3</t>
  </si>
  <si>
    <t>8.4</t>
  </si>
  <si>
    <t>КПП</t>
  </si>
  <si>
    <t>(9 цифр)</t>
  </si>
  <si>
    <t>ИНН</t>
  </si>
  <si>
    <t>Признак филиала</t>
  </si>
  <si>
    <r>
      <t>Коды</t>
    </r>
    <r>
      <rPr>
        <sz val="9"/>
        <color indexed="48"/>
        <rFont val="Tahoma"/>
        <family val="2"/>
      </rPr>
      <t>*</t>
    </r>
  </si>
  <si>
    <t>Код причины постановки на учет:</t>
  </si>
  <si>
    <t>L1</t>
  </si>
  <si>
    <t>L2</t>
  </si>
  <si>
    <t>L3</t>
  </si>
  <si>
    <t>L4</t>
  </si>
  <si>
    <t>L5</t>
  </si>
  <si>
    <t>Форма 5</t>
  </si>
  <si>
    <t>За отчетный год</t>
  </si>
  <si>
    <t>За предыдущий год</t>
  </si>
  <si>
    <t>№ п.п.</t>
  </si>
  <si>
    <t>A</t>
  </si>
  <si>
    <t>3</t>
  </si>
  <si>
    <t>4</t>
  </si>
  <si>
    <t>Нематериальные активы</t>
  </si>
  <si>
    <t xml:space="preserve">Показатель </t>
  </si>
  <si>
    <t>Наличие на начало отчетного года</t>
  </si>
  <si>
    <t>Поступило</t>
  </si>
  <si>
    <t>Выбыло</t>
  </si>
  <si>
    <t>Наличие на конец отчетного периода</t>
  </si>
  <si>
    <t xml:space="preserve">Объекты интеллект.собственности.Всего </t>
  </si>
  <si>
    <t>010</t>
  </si>
  <si>
    <t>L1.1</t>
  </si>
  <si>
    <t>Объекты интеллект.собственности.Изобретение</t>
  </si>
  <si>
    <t>у патентообладателя на изобретение, промышленный образец, полезную модель</t>
  </si>
  <si>
    <t>011</t>
  </si>
  <si>
    <t>L1.2</t>
  </si>
  <si>
    <t>Объекты интеллект.собственности.Программы</t>
  </si>
  <si>
    <t>у правообладателя на программы ЭВМ, базы данных</t>
  </si>
  <si>
    <t>012</t>
  </si>
  <si>
    <t>L1.3</t>
  </si>
  <si>
    <t>Объекты интеллект.собственности.Микросхемы</t>
  </si>
  <si>
    <t>у правообладателя на технологии интегральных микросхем</t>
  </si>
  <si>
    <t>013</t>
  </si>
  <si>
    <t>L1.4</t>
  </si>
  <si>
    <t>Объекты интеллект.собственности.Товарный знак</t>
  </si>
  <si>
    <t>у владельца на товарный знак и знак обслуживания, наименование места происхождения товаров</t>
  </si>
  <si>
    <t>014</t>
  </si>
  <si>
    <t>L1.5</t>
  </si>
  <si>
    <t>Объекты интеллект.собственности.Селекц. достижения</t>
  </si>
  <si>
    <t>у патентообладаетеля на селекционные достижения</t>
  </si>
  <si>
    <t>015</t>
  </si>
  <si>
    <t>Организационные расходы</t>
  </si>
  <si>
    <t>020</t>
  </si>
  <si>
    <t>Деловая репутация организации</t>
  </si>
  <si>
    <t>030</t>
  </si>
  <si>
    <t>Дополнительный показатель</t>
  </si>
  <si>
    <t>Прочие</t>
  </si>
  <si>
    <t>040</t>
  </si>
  <si>
    <t>На начало отчетного года</t>
  </si>
  <si>
    <t>На конец отчетного года</t>
  </si>
  <si>
    <t>050</t>
  </si>
  <si>
    <t>Начало периода</t>
  </si>
  <si>
    <t>Конец периода</t>
  </si>
  <si>
    <t>M2</t>
  </si>
  <si>
    <t>Передано в аренду</t>
  </si>
  <si>
    <t>M4</t>
  </si>
  <si>
    <t>Получено в аренду.Наименование</t>
  </si>
  <si>
    <t>Основные средства</t>
  </si>
  <si>
    <t>Форма 0710005 с. 2</t>
  </si>
  <si>
    <t>2</t>
  </si>
  <si>
    <t>Здания</t>
  </si>
  <si>
    <t>Сооружения и передаточные устройства</t>
  </si>
  <si>
    <t>Машины и оборудование</t>
  </si>
  <si>
    <t>Транспортные средства</t>
  </si>
  <si>
    <t>Инвентарь</t>
  </si>
  <si>
    <t>Производственный и хозяйственный инвентарь</t>
  </si>
  <si>
    <t>L1.6</t>
  </si>
  <si>
    <t>Рабочий скот</t>
  </si>
  <si>
    <t>L1.7</t>
  </si>
  <si>
    <t>Продуктивный скот</t>
  </si>
  <si>
    <t>L1.8</t>
  </si>
  <si>
    <t>Многолетние насаждения</t>
  </si>
  <si>
    <t>L1.9</t>
  </si>
  <si>
    <t>Другие виды основных средств</t>
  </si>
  <si>
    <t>L1.10</t>
  </si>
  <si>
    <t>Земельные участки и объекты природопользования</t>
  </si>
  <si>
    <t>L1.11</t>
  </si>
  <si>
    <t>Капитальные вложения на коренное улучшение земель</t>
  </si>
  <si>
    <t>Итого</t>
  </si>
  <si>
    <t>На начало отчетного периода</t>
  </si>
  <si>
    <t>На конец отчетного периода</t>
  </si>
  <si>
    <t>M1</t>
  </si>
  <si>
    <t>Амортизация</t>
  </si>
  <si>
    <t>Всего</t>
  </si>
  <si>
    <t>зданий и сооружений</t>
  </si>
  <si>
    <t>машин, оборудования, транспортных средств</t>
  </si>
  <si>
    <t>других</t>
  </si>
  <si>
    <t>здания</t>
  </si>
  <si>
    <t>сооружения</t>
  </si>
  <si>
    <t>M3</t>
  </si>
  <si>
    <t>Переведено на консервацию</t>
  </si>
  <si>
    <t>Переведено объектов основных средств на консервацию</t>
  </si>
  <si>
    <t>Получено в аренду.Всего</t>
  </si>
  <si>
    <t>M5</t>
  </si>
  <si>
    <t>Недвижимость</t>
  </si>
  <si>
    <t>Объекты недвижимости, принятые в эксплуатацию и находящиеся в процессе государственной регистрации</t>
  </si>
  <si>
    <t>M6</t>
  </si>
  <si>
    <t>Результат от переоценки.Всего</t>
  </si>
  <si>
    <t>Результат от переоценки объектов основных средств:</t>
  </si>
  <si>
    <t>M6.1</t>
  </si>
  <si>
    <t>Результат от переоценки.Первоначальная стоимость</t>
  </si>
  <si>
    <t>первоначальной (восстановительной)стоимости</t>
  </si>
  <si>
    <t>171</t>
  </si>
  <si>
    <t>M6.2</t>
  </si>
  <si>
    <t>Результат от переоценки.Амортизация</t>
  </si>
  <si>
    <t>амортизации</t>
  </si>
  <si>
    <t>172</t>
  </si>
  <si>
    <t>M7</t>
  </si>
  <si>
    <t>Изменение стоимости из-за дооборудования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</si>
  <si>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</si>
  <si>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>Списано</t>
  </si>
  <si>
    <t>Расходы.НИР</t>
  </si>
  <si>
    <t>N1</t>
  </si>
  <si>
    <t>Расходы.Природные ресурсы</t>
  </si>
  <si>
    <t>Аналогичный период</t>
  </si>
  <si>
    <t>Отчетный период</t>
  </si>
  <si>
    <t>Доходные вложения в материальные ценности</t>
  </si>
  <si>
    <t>Форма 0710005 с. 3</t>
  </si>
  <si>
    <t>Имущество в лизинг</t>
  </si>
  <si>
    <t>Имущество для передачи в лизинг</t>
  </si>
  <si>
    <t>Имущество по договору проката</t>
  </si>
  <si>
    <t>Имущество, предоставляемое по договору проката</t>
  </si>
  <si>
    <t>Амортизация доходных вложений в материальные ценности</t>
  </si>
  <si>
    <t>Расходы на научно-исследовательские, опытно-конструкторские и технологические работы</t>
  </si>
  <si>
    <t>Виды работ</t>
  </si>
  <si>
    <t>Наличие на конец отчетного года</t>
  </si>
  <si>
    <t xml:space="preserve">Расходы.НИР(незаконченные) </t>
  </si>
  <si>
    <t>Сумма расходов по незаконченным научно-исследовательским, опытно-конструкторским и технологическим работам</t>
  </si>
  <si>
    <t>За отчетный период</t>
  </si>
  <si>
    <t>За аналогичный период предыдущего года</t>
  </si>
  <si>
    <t xml:space="preserve">Расходы.НИР(без положительных результатов) </t>
  </si>
  <si>
    <t>Сумма не давших положительных результатов расходов по научно-исследовательским, опытно-конструкторским и технологическим работам, отнесенных на прочие расходы</t>
  </si>
  <si>
    <t>Расходы на освоение природных ресурсов</t>
  </si>
  <si>
    <t>Остаток на начало отчетного периода</t>
  </si>
  <si>
    <t>Остаток на конец отчетного года</t>
  </si>
  <si>
    <t>910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</si>
  <si>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</si>
  <si>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 , отнесенных в отчетном периоде на прочие расходы как безрезультатные</t>
  </si>
  <si>
    <t>Долгосрочные.Начало периода</t>
  </si>
  <si>
    <t>Долгосрочные.Конец периода</t>
  </si>
  <si>
    <t>Краткосрочные.Начало периода</t>
  </si>
  <si>
    <t>Краткосрочные.Конец периода</t>
  </si>
  <si>
    <t>Финансовые вложения</t>
  </si>
  <si>
    <t>Форма 0710005 с. 4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</si>
  <si>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</si>
  <si>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</si>
  <si>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</si>
  <si>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</si>
  <si>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Вклады.Всего</t>
  </si>
  <si>
    <t>L1.1.1</t>
  </si>
  <si>
    <t>Вклады.Дочерние общества</t>
  </si>
  <si>
    <t>Гос. и  муниципал. ценные бумаги</t>
  </si>
  <si>
    <t>Государственные и  муниципальные ценные бумаги</t>
  </si>
  <si>
    <t>Ценные бумаги других организаций.Всего</t>
  </si>
  <si>
    <t>L1.3.1</t>
  </si>
  <si>
    <t>Ценные бумаги других организаций.Долговые</t>
  </si>
  <si>
    <t>Предоставленные займы</t>
  </si>
  <si>
    <t>Депозитные вклады</t>
  </si>
  <si>
    <t>L2.1</t>
  </si>
  <si>
    <t>Вклады.Всего (текущая рыночн. стоимость)</t>
  </si>
  <si>
    <t>L2.1.1</t>
  </si>
  <si>
    <t>Вклады.Дочерние общества (текущая рыночн. стоимость)</t>
  </si>
  <si>
    <t>L2.2</t>
  </si>
  <si>
    <t>Гос. и  муниципал. ценные бумаги (текущая рыночн. стоимость)</t>
  </si>
  <si>
    <t>L2.3</t>
  </si>
  <si>
    <t>Ценные бумаги других организаций.Всего (текущая рыночн. стоимость)</t>
  </si>
  <si>
    <t>L2.3.1</t>
  </si>
  <si>
    <t>L2.4</t>
  </si>
  <si>
    <t>Изменение стоимости в результате корректировки оценки</t>
  </si>
  <si>
    <t>По финансовым вложениям, имеющим текущую рыночную стоимость, изменение стоимости в результате корректировки оценки</t>
  </si>
  <si>
    <t>Разница между первоначальной стоимостью и номинальной стоимостью(долговые бумаги)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</si>
  <si>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</si>
  <si>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>Отчетный год</t>
  </si>
  <si>
    <t>Предыдущий год</t>
  </si>
  <si>
    <t>L2.2.3</t>
  </si>
  <si>
    <t>Кредит.Долгосрочная.Дополнительно</t>
  </si>
  <si>
    <t>Дебиторская и кредиторская задолженность</t>
  </si>
  <si>
    <t>Форма 0710005 с. 5</t>
  </si>
  <si>
    <t>Остаток на начало отчетного года</t>
  </si>
  <si>
    <t>Остаток на конец отчетного периода</t>
  </si>
  <si>
    <t>Дебиторская задолженность:</t>
  </si>
  <si>
    <t>Дебит.Краткосрочная.Всего</t>
  </si>
  <si>
    <t>Дебит.Краткосрочная.Расчеты (покупатели)</t>
  </si>
  <si>
    <t>расчеты с покупателями и заказчиками</t>
  </si>
  <si>
    <t>L1.1.2</t>
  </si>
  <si>
    <t>Дебит.Краткосрочная.Авансы</t>
  </si>
  <si>
    <t>авансы выданные</t>
  </si>
  <si>
    <t>L1.1.3</t>
  </si>
  <si>
    <t>Дебит.Краткосрочная.Прочая</t>
  </si>
  <si>
    <t>прочая</t>
  </si>
  <si>
    <t>Дебит.Долгосрочная.Всего</t>
  </si>
  <si>
    <t>L1.2.1</t>
  </si>
  <si>
    <t xml:space="preserve">Дебит.Долгосрочная.Расчеты </t>
  </si>
  <si>
    <t>L1.2.2</t>
  </si>
  <si>
    <t>Дебит.Долгосрочная.Авансы</t>
  </si>
  <si>
    <t>L1.2.3</t>
  </si>
  <si>
    <t>Дебит.Долгосрочная.Прочая</t>
  </si>
  <si>
    <t>Дебит.Итого</t>
  </si>
  <si>
    <t>Кредиторская задолженность:</t>
  </si>
  <si>
    <t>Кредит.Краткосрочная.Всего</t>
  </si>
  <si>
    <t>Кредит.Краткосрочная.Расчеты (поставщики)</t>
  </si>
  <si>
    <t>расчеты с поставщиками и подрядчиками</t>
  </si>
  <si>
    <t>L2.1.2</t>
  </si>
  <si>
    <t>Кредит.Краткосрочная.Авансы</t>
  </si>
  <si>
    <t>авансы полученные</t>
  </si>
  <si>
    <t>L2.1.3</t>
  </si>
  <si>
    <t>Кредит.Краткосрочная.Расчеты (налоги)</t>
  </si>
  <si>
    <t>расчеты по налогам и сборам</t>
  </si>
  <si>
    <t>L2.1.4</t>
  </si>
  <si>
    <t>Кредит.Краткосрочная.Кредиты</t>
  </si>
  <si>
    <t>кредиты</t>
  </si>
  <si>
    <t>L2.1.5</t>
  </si>
  <si>
    <t>Кредит.Краткосрочная.Займы</t>
  </si>
  <si>
    <t>займы</t>
  </si>
  <si>
    <t>L2.1.6</t>
  </si>
  <si>
    <t>Кредит.Краткосрочная.Прочая</t>
  </si>
  <si>
    <t>Кредит.Долгосрочная.Всего</t>
  </si>
  <si>
    <t>L2.2.1</t>
  </si>
  <si>
    <t>Кредит.Долгосрочная.Кредиты</t>
  </si>
  <si>
    <t>L2.2.2</t>
  </si>
  <si>
    <t>Кредит.Долгосрочная.Займы</t>
  </si>
  <si>
    <t>Кредит.Итого</t>
  </si>
  <si>
    <t>Расходы по обычным видам деятельности (по элементам затрат)</t>
  </si>
  <si>
    <t>Материальные затраты</t>
  </si>
  <si>
    <t>710</t>
  </si>
  <si>
    <t>Затраты на оплату труда</t>
  </si>
  <si>
    <t>720</t>
  </si>
  <si>
    <t>Отчисления на социальные нужды</t>
  </si>
  <si>
    <t>730</t>
  </si>
  <si>
    <t>740</t>
  </si>
  <si>
    <t>Прочие затраты</t>
  </si>
  <si>
    <t>750</t>
  </si>
  <si>
    <t>Итого по элементам затрат</t>
  </si>
  <si>
    <t>760</t>
  </si>
  <si>
    <t>Изменение остатков (прирост [+],  уменьшение [-]  ):</t>
  </si>
  <si>
    <t>Изменение остатков.Незаверш.производство</t>
  </si>
  <si>
    <t>незавершенного производства</t>
  </si>
  <si>
    <t>765</t>
  </si>
  <si>
    <t>M8</t>
  </si>
  <si>
    <t>Изменение остатков.Расходов будущих периодов</t>
  </si>
  <si>
    <t>расходов будущих периодов</t>
  </si>
  <si>
    <t>766</t>
  </si>
  <si>
    <t>M9</t>
  </si>
  <si>
    <t>Изменение остатков.Резерв предстоящих расходов</t>
  </si>
  <si>
    <t>резерв предстоящих расходов</t>
  </si>
  <si>
    <t>767</t>
  </si>
  <si>
    <t>Имущество, находящееся в залоге</t>
  </si>
  <si>
    <t>L4.1</t>
  </si>
  <si>
    <t>Имущество, переданное в залог</t>
  </si>
  <si>
    <t>M1.1</t>
  </si>
  <si>
    <t>Получено бюджетных средств</t>
  </si>
  <si>
    <t>M2.1</t>
  </si>
  <si>
    <t>Бюджетные кредиты</t>
  </si>
  <si>
    <t>Получено</t>
  </si>
  <si>
    <t>Возвращено</t>
  </si>
  <si>
    <t>Обеспечения</t>
  </si>
  <si>
    <t>Форма 0710005 с. 6</t>
  </si>
  <si>
    <t>Полученные.Всего</t>
  </si>
  <si>
    <t>Полученные.Векселя</t>
  </si>
  <si>
    <t>векселя</t>
  </si>
  <si>
    <t>объекты основных средств</t>
  </si>
  <si>
    <t>ценные бумаги и иные финансовые вложения</t>
  </si>
  <si>
    <t>прочее</t>
  </si>
  <si>
    <t>Выданные.Всего</t>
  </si>
  <si>
    <t>L3.1</t>
  </si>
  <si>
    <t>Выданные.Векселя</t>
  </si>
  <si>
    <t>Государственная помощь</t>
  </si>
  <si>
    <t xml:space="preserve">Объекты интеллектуальной собственности (исключительные права на результаты интеллектуальной собственности), в том числе: </t>
  </si>
  <si>
    <t>5</t>
  </si>
  <si>
    <t>Амортизация нематериальных активов - всего, в том числе:</t>
  </si>
  <si>
    <t>Добавить запись</t>
  </si>
  <si>
    <t>str1_et_1</t>
  </si>
  <si>
    <t>6</t>
  </si>
  <si>
    <t>6.1</t>
  </si>
  <si>
    <t>6.2</t>
  </si>
  <si>
    <t>7</t>
  </si>
  <si>
    <t>8</t>
  </si>
  <si>
    <t>9</t>
  </si>
  <si>
    <t>10</t>
  </si>
  <si>
    <t>11</t>
  </si>
  <si>
    <t>Амортизация основных средств - всего, в том числе:</t>
  </si>
  <si>
    <t>Передано в аренду объектов основных средств - всего, в том числе:</t>
  </si>
  <si>
    <t>Справочно</t>
  </si>
  <si>
    <t>Получено объектов основных средств в аренду - всего, в том числе:</t>
  </si>
  <si>
    <t>str2_et_1</t>
  </si>
  <si>
    <t>4.2</t>
  </si>
  <si>
    <t>4.3</t>
  </si>
  <si>
    <t>str3_et_1</t>
  </si>
  <si>
    <t>Расходы на освоение природных ресурсов  - всего, в том числе:</t>
  </si>
  <si>
    <t>дочерних и зависимых хозяйственных обществ</t>
  </si>
  <si>
    <t>долговые ценные бумаги (облигации, векселя)</t>
  </si>
  <si>
    <t>Ценные бумаги других организаций - всего, в том числе:</t>
  </si>
  <si>
    <t>9.1</t>
  </si>
  <si>
    <t>9.2</t>
  </si>
  <si>
    <t>8.1.1</t>
  </si>
  <si>
    <t>8.3.1</t>
  </si>
  <si>
    <t>Вклады в уставные (складочные) капиталы других организаций - всего, в том числе:</t>
  </si>
  <si>
    <t>Из общей суммы финансовые вложения, имеющие текущую рыночную стоимость</t>
  </si>
  <si>
    <t>краткосрочная - всего, в том числе:</t>
  </si>
  <si>
    <t>долгосрочная - всего, в том числе:</t>
  </si>
  <si>
    <t>1.1.1</t>
  </si>
  <si>
    <t>1.1.2</t>
  </si>
  <si>
    <t>1.1.3</t>
  </si>
  <si>
    <t>1.2.1</t>
  </si>
  <si>
    <t>1.2.2</t>
  </si>
  <si>
    <t>1.2.3</t>
  </si>
  <si>
    <t>2.1.1</t>
  </si>
  <si>
    <t>2.1.2</t>
  </si>
  <si>
    <t>2.1.3</t>
  </si>
  <si>
    <t>2.1.4</t>
  </si>
  <si>
    <t>2.1.5</t>
  </si>
  <si>
    <t>2.1.6</t>
  </si>
  <si>
    <t>2.2.1</t>
  </si>
  <si>
    <t>2.2.2</t>
  </si>
  <si>
    <t>str5_et_1</t>
  </si>
  <si>
    <t>7.2</t>
  </si>
  <si>
    <t>7.3</t>
  </si>
  <si>
    <t>Имущество, находящееся в залоге, из него:</t>
  </si>
  <si>
    <t>Выданные - всего, в том числе:</t>
  </si>
  <si>
    <t>Имущество, переданное в залог, из него:</t>
  </si>
  <si>
    <t>Полученные - всего, в том числе:</t>
  </si>
  <si>
    <t>str6_et_1</t>
  </si>
  <si>
    <t>Приложение
к Приказу Минфина РФ
в ред. от  18.09.2006 № 115н</t>
  </si>
  <si>
    <t>(выберите число, месяц и год из соответствующих списков)</t>
  </si>
  <si>
    <t>Форма №1 по ОКУД</t>
  </si>
  <si>
    <t>0710001</t>
  </si>
  <si>
    <r>
      <t xml:space="preserve">Единица измерения
</t>
    </r>
    <r>
      <rPr>
        <sz val="9"/>
        <rFont val="Tahoma"/>
        <family val="2"/>
      </rPr>
      <t>(выберите из списка):</t>
    </r>
  </si>
  <si>
    <t>Получено в отчетном году бюджетных средств - всего, в том числе:</t>
  </si>
  <si>
    <t>Бюджетные кредиты - всего, в том числе</t>
  </si>
  <si>
    <t>Добавить кредит</t>
  </si>
  <si>
    <t>Удалить кредит</t>
  </si>
  <si>
    <t>str6_et_2</t>
  </si>
  <si>
    <t>Возвращено за отчетный период</t>
  </si>
  <si>
    <t>Получено за отчетный период</t>
  </si>
  <si>
    <t>Ответственный</t>
  </si>
  <si>
    <t>E-mail</t>
  </si>
  <si>
    <t>ПРИЛОЖЕНИЕ К БУХГАЛТЕРСКОМУ БАЛАНСУ</t>
  </si>
  <si>
    <t>Агрызский муниципальный район</t>
  </si>
  <si>
    <t>Азнакаевский муниципальный район</t>
  </si>
  <si>
    <t>Аксубаевский муниципальный район</t>
  </si>
  <si>
    <t>Актанышский муниципальный район</t>
  </si>
  <si>
    <t>Алексеевский муниципальный район</t>
  </si>
  <si>
    <t>Алькеевский муниципальный район</t>
  </si>
  <si>
    <t>Альметьевский муниципальный район</t>
  </si>
  <si>
    <t>Апастовский муниципальный район</t>
  </si>
  <si>
    <t>Арский муниципальный район</t>
  </si>
  <si>
    <t>Атнинский муниципальный район</t>
  </si>
  <si>
    <t>Бавлинский муниципальный район</t>
  </si>
  <si>
    <t>Балтасинский муниципальный район</t>
  </si>
  <si>
    <t>Бугульминский муниципальный район</t>
  </si>
  <si>
    <t>Буинский муниципальный район</t>
  </si>
  <si>
    <t>Верхнеуслонский муниципальный район</t>
  </si>
  <si>
    <t>Высокогорский муниципальный район</t>
  </si>
  <si>
    <t>Дрожжановский муниципальный район</t>
  </si>
  <si>
    <t>Елабужский муниципальный район</t>
  </si>
  <si>
    <t>Заинский муниципальный район</t>
  </si>
  <si>
    <t>Зеленодольский муниципальный район</t>
  </si>
  <si>
    <t>I квартал</t>
  </si>
  <si>
    <t>I полугодие</t>
  </si>
  <si>
    <t>город Набережные Челны</t>
  </si>
  <si>
    <t>Кайбицкий муниципальный район</t>
  </si>
  <si>
    <t>Камско-Устьинский муниципальный район</t>
  </si>
  <si>
    <t>Спасский муниципальный район</t>
  </si>
  <si>
    <t>Кукморский муниципальный район</t>
  </si>
  <si>
    <t>Период</t>
  </si>
  <si>
    <t>9 месяцев</t>
  </si>
  <si>
    <t>год</t>
  </si>
  <si>
    <t>период</t>
  </si>
  <si>
    <t>Лаишевский муниципальный район</t>
  </si>
  <si>
    <t>Лениногорский муниципальный район</t>
  </si>
  <si>
    <t>Мамадышский муниципальный район</t>
  </si>
  <si>
    <t>Менделеевский муниципальный район</t>
  </si>
  <si>
    <t>Мензелинский муниципальный район</t>
  </si>
  <si>
    <t>Муслюмовский муниципальный район</t>
  </si>
  <si>
    <t>Нижнекамский муниципальный район</t>
  </si>
  <si>
    <t>Новошешминский муниципальный район</t>
  </si>
  <si>
    <t>Нурлатский муниципальный район</t>
  </si>
  <si>
    <t>Пестречинский муниципальный район</t>
  </si>
  <si>
    <t>Рыбно-Слободский муниципальный район</t>
  </si>
  <si>
    <t>Сабинский муниципальный район</t>
  </si>
  <si>
    <t>Сармановский муниципальный район</t>
  </si>
  <si>
    <t>Ютазинский муниципальный район</t>
  </si>
  <si>
    <t>Тетюшский муниципальный район</t>
  </si>
  <si>
    <t>Тюлячинский муниципальный район</t>
  </si>
  <si>
    <t>Тукаевский муниципальный район</t>
  </si>
  <si>
    <t>Черемшанский муниципальный район</t>
  </si>
  <si>
    <t>Чистопольский муниципальный район</t>
  </si>
  <si>
    <t>Город Казань</t>
  </si>
  <si>
    <t>Муниципальные районы</t>
  </si>
  <si>
    <t>Дата(год,месяц,число)</t>
  </si>
  <si>
    <t>Организация:</t>
  </si>
  <si>
    <t>Вид деятельности:</t>
  </si>
  <si>
    <t>Организационно-правовая форма/форма собственности:</t>
  </si>
  <si>
    <t>Удалить запись</t>
  </si>
  <si>
    <t>наименование</t>
  </si>
  <si>
    <t>код</t>
  </si>
  <si>
    <t>1</t>
  </si>
  <si>
    <t>да</t>
  </si>
  <si>
    <t>нет</t>
  </si>
  <si>
    <t>Фамилия Имя Отчество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</si>
  <si>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</si>
  <si>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</si>
  <si>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</si>
  <si>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</si>
  <si>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</si>
  <si>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</si>
  <si>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</si>
  <si>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</si>
  <si>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</si>
  <si>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март</t>
  </si>
  <si>
    <t>июнь</t>
  </si>
  <si>
    <t>сентябрь</t>
  </si>
  <si>
    <t>декабрь</t>
  </si>
  <si>
    <t>Руководитель организации</t>
  </si>
  <si>
    <t>г.</t>
  </si>
  <si>
    <t>(выберите  из соответствующих списков)</t>
  </si>
  <si>
    <t>по ОКПО</t>
  </si>
  <si>
    <t>Идентификационный номер налогоплательщика:</t>
  </si>
  <si>
    <t>по ОКВЭД</t>
  </si>
  <si>
    <t>/</t>
  </si>
  <si>
    <t xml:space="preserve">по ОКОПФ/ОКФС </t>
  </si>
  <si>
    <t>по ОКЕИ</t>
  </si>
  <si>
    <t>(тыс. руб - 384, млн.руб - 385)</t>
  </si>
  <si>
    <t>Местонахождение (адрес):</t>
  </si>
  <si>
    <t>тыс.руб.</t>
  </si>
  <si>
    <t>млн.руб.</t>
  </si>
  <si>
    <t>Главный бухгалтер</t>
  </si>
  <si>
    <t>(от 10 до 12 цифр)</t>
  </si>
  <si>
    <t xml:space="preserve">Наименование филиала:     </t>
  </si>
  <si>
    <t>январь</t>
  </si>
  <si>
    <t>февраль</t>
  </si>
  <si>
    <t>апрель</t>
  </si>
  <si>
    <t>май</t>
  </si>
  <si>
    <t>июль</t>
  </si>
  <si>
    <t>август</t>
  </si>
  <si>
    <t>октябрь</t>
  </si>
  <si>
    <t>ноябрь</t>
  </si>
  <si>
    <t>Показатель</t>
  </si>
  <si>
    <t>(</t>
  </si>
  <si>
    <t>)</t>
  </si>
  <si>
    <t>за</t>
  </si>
  <si>
    <t>Удалить</t>
  </si>
  <si>
    <t>1.1</t>
  </si>
  <si>
    <t>1.2</t>
  </si>
  <si>
    <t>1.3</t>
  </si>
  <si>
    <t>1.4</t>
  </si>
  <si>
    <t>1.5</t>
  </si>
  <si>
    <t>2.1</t>
  </si>
  <si>
    <t>2.2</t>
  </si>
  <si>
    <t>2.3</t>
  </si>
  <si>
    <t>3.1</t>
  </si>
  <si>
    <t>4.1</t>
  </si>
  <si>
    <t>МУП "Водоканал"</t>
  </si>
  <si>
    <t>Распределение воды</t>
  </si>
  <si>
    <t xml:space="preserve">муниципальная </t>
  </si>
  <si>
    <t>162600 Россия, Вологодская область, г. Череповец, пр. Луначарского,26</t>
  </si>
  <si>
    <t>3263541</t>
  </si>
  <si>
    <t>3528000967</t>
  </si>
  <si>
    <t>41.00.2</t>
  </si>
  <si>
    <t>42</t>
  </si>
  <si>
    <t>14</t>
  </si>
  <si>
    <t>прочие</t>
  </si>
  <si>
    <t>Ильин Сергей Нарциссович</t>
  </si>
  <si>
    <t>Гусева Лидия Владимировна</t>
  </si>
  <si>
    <t>peo@wodoswet.ru</t>
  </si>
  <si>
    <t>352801001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</si>
</sst>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[Red]\(&quot;$&quot;#,##0\)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General_)"/>
    <numFmt numFmtId="177" formatCode="0.000"/>
    <numFmt numFmtId="178" formatCode="0.0"/>
    <numFmt numFmtId="179" formatCode="0.00000"/>
    <numFmt numFmtId="180" formatCode="0.0000"/>
    <numFmt numFmtId="181" formatCode="#,##0.000"/>
    <numFmt numFmtId="182" formatCode="#,##0.0"/>
    <numFmt numFmtId="183" formatCode="_-* #,##0.00_р_._-;\-* #,##0.00_р_._-;_-* &quot;-&quot;_р_._-;_-@_-"/>
    <numFmt numFmtId="184" formatCode="#,##0.0000"/>
    <numFmt numFmtId="185" formatCode="_-* #,##0_р_._-;\-* #,##0_р_._-;_-* &quot;-&quot;??_р_._-;_-@_-"/>
    <numFmt numFmtId="186" formatCode="_-* #,##0.000_р_._-;\-* #,##0.000_р_._-;_-* &quot;-&quot;_р_._-;_-@_-"/>
    <numFmt numFmtId="187" formatCode="0.0000000"/>
    <numFmt numFmtId="188" formatCode="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d/mm/yy;@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%"/>
    <numFmt numFmtId="209" formatCode="0.00000000"/>
    <numFmt numFmtId="210" formatCode="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-* #,##0.0_р_._-;\-* #,##0.0_р_._-;_-* &quot;-&quot;?_р_._-;_-@_-"/>
    <numFmt numFmtId="216" formatCode="_-* #,##0.0_р_._-;\-* #,##0.0_р_._-;_-* &quot;-&quot;??_р_._-;_-@_-"/>
    <numFmt numFmtId="217" formatCode="#,##0_ ;\-#,##0\ "/>
    <numFmt numFmtId="218" formatCode="[$-809]dd\ mmmm\ yyyy"/>
    <numFmt numFmtId="219" formatCode="[$-F400]h:mm:ss\ AM/PM"/>
    <numFmt numFmtId="220" formatCode="_-* #,##0.000_р_._-;\-* #,##0.000_р_._-;_-* &quot;-&quot;??_р_._-;_-@_-"/>
    <numFmt numFmtId="221" formatCode="_-&quot;Ј&quot;* #,##0.00_-;\-&quot;Ј&quot;* #,##0.00_-;_-&quot;Ј&quot;* &quot;-&quot;??_-;_-@_-"/>
    <numFmt numFmtId="222" formatCode="_-* #,##0.00000000_р_._-;\-* #,##0.00000000_р_._-;_-* &quot;-&quot;??_р_._-;_-@_-"/>
    <numFmt numFmtId="223" formatCode="_-* #,##0.00[$€-1]_-;\-* #,##0.00[$€-1]_-;_-* &quot;-&quot;??[$€-1]_-"/>
    <numFmt numFmtId="224" formatCode="mmm/yyyy"/>
    <numFmt numFmtId="225" formatCode="#,##0_р_."/>
    <numFmt numFmtId="226" formatCode="000000"/>
    <numFmt numFmtId="227" formatCode="0000"/>
  </numFmts>
  <fonts count="50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Optima"/>
      <family val="0"/>
    </font>
    <font>
      <sz val="11"/>
      <name val="Times New Roman Cyr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Tahoma"/>
      <family val="2"/>
    </font>
    <font>
      <u val="single"/>
      <sz val="9"/>
      <color indexed="12"/>
      <name val="Tahoma"/>
      <family val="2"/>
    </font>
    <font>
      <sz val="8"/>
      <name val="Arial Cyr"/>
      <family val="0"/>
    </font>
    <font>
      <sz val="10"/>
      <name val="Tahoma"/>
      <family val="2"/>
    </font>
    <font>
      <b/>
      <u val="single"/>
      <sz val="9"/>
      <color indexed="12"/>
      <name val="Tahoma"/>
      <family val="2"/>
    </font>
    <font>
      <sz val="9"/>
      <color indexed="48"/>
      <name val="Tahoma"/>
      <family val="2"/>
    </font>
    <font>
      <sz val="9"/>
      <color indexed="9"/>
      <name val="Tahoma"/>
      <family val="2"/>
    </font>
    <font>
      <sz val="9"/>
      <color indexed="55"/>
      <name val="Tahoma"/>
      <family val="2"/>
    </font>
    <font>
      <b/>
      <sz val="9"/>
      <color indexed="9"/>
      <name val="Tahoma"/>
      <family val="2"/>
    </font>
    <font>
      <sz val="8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00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69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6" fillId="0" borderId="0" applyFont="0" applyFill="0" applyBorder="0" applyAlignment="0" applyProtection="0"/>
    <xf numFmtId="221" fontId="18" fillId="0" borderId="0" applyFont="0" applyFill="0" applyBorder="0" applyAlignment="0" applyProtection="0"/>
    <xf numFmtId="223" fontId="42" fillId="0" borderId="0" applyFont="0" applyFill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176" fontId="4" fillId="0" borderId="1">
      <alignment/>
      <protection locked="0"/>
    </xf>
    <xf numFmtId="0" fontId="24" fillId="7" borderId="2" applyNumberFormat="0" applyAlignment="0" applyProtection="0"/>
    <xf numFmtId="0" fontId="25" fillId="20" borderId="3" applyNumberFormat="0" applyAlignment="0" applyProtection="0"/>
    <xf numFmtId="0" fontId="26" fillId="20" borderId="2" applyNumberFormat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6" fontId="18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76" fontId="10" fillId="6" borderId="1">
      <alignment/>
      <protection/>
    </xf>
    <xf numFmtId="4" fontId="0" fillId="21" borderId="8" applyBorder="0">
      <alignment horizontal="right"/>
      <protection/>
    </xf>
    <xf numFmtId="0" fontId="30" fillId="0" borderId="9" applyNumberFormat="0" applyFill="0" applyAlignment="0" applyProtection="0"/>
    <xf numFmtId="0" fontId="31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81" fontId="1" fillId="4" borderId="8">
      <alignment wrapText="1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4" fillId="0" borderId="0" applyNumberFormat="0" applyFill="0" applyBorder="0" applyAlignment="0" applyProtection="0"/>
    <xf numFmtId="0" fontId="34" fillId="3" borderId="0" applyNumberFormat="0" applyBorder="0" applyAlignment="0" applyProtection="0"/>
    <xf numFmtId="178" fontId="20" fillId="21" borderId="11" applyNumberFormat="0" applyBorder="0" applyAlignment="0">
      <protection locked="0"/>
    </xf>
    <xf numFmtId="0" fontId="35" fillId="0" borderId="0" applyNumberFormat="0" applyFill="0" applyBorder="0" applyAlignment="0" applyProtection="0"/>
    <xf numFmtId="0" fontId="18" fillId="23" borderId="12" applyNumberFormat="0" applyFont="0" applyAlignment="0" applyProtection="0"/>
    <xf numFmtId="9" fontId="4" fillId="0" borderId="0" applyFont="0" applyFill="0" applyBorder="0" applyAlignment="0" applyProtection="0"/>
    <xf numFmtId="0" fontId="36" fillId="0" borderId="13" applyNumberFormat="0" applyFill="0" applyAlignment="0" applyProtection="0"/>
    <xf numFmtId="0" fontId="5" fillId="0" borderId="0">
      <alignment/>
      <protection/>
    </xf>
    <xf numFmtId="0" fontId="37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38" fillId="4" borderId="0" applyNumberFormat="0" applyBorder="0" applyAlignment="0" applyProtection="0"/>
  </cellStyleXfs>
  <cellXfs count="479">
    <xf numFmtId="49" fontId="0" fillId="0" borderId="0" xfId="0" applyAlignment="1">
      <alignment vertical="top"/>
    </xf>
    <xf numFmtId="0" fontId="21" fillId="0" borderId="0" xfId="75" applyFont="1">
      <alignment/>
      <protection/>
    </xf>
    <xf numFmtId="49" fontId="21" fillId="0" borderId="0" xfId="75" applyNumberFormat="1" applyFont="1" applyAlignment="1">
      <alignment horizontal="right"/>
      <protection/>
    </xf>
    <xf numFmtId="0" fontId="21" fillId="0" borderId="0" xfId="75" applyNumberFormat="1" applyFont="1" applyAlignment="1">
      <alignment horizontal="right"/>
      <protection/>
    </xf>
    <xf numFmtId="49" fontId="21" fillId="0" borderId="0" xfId="75" applyNumberFormat="1" applyFont="1">
      <alignment/>
      <protection/>
    </xf>
    <xf numFmtId="0" fontId="21" fillId="0" borderId="0" xfId="75" applyNumberFormat="1" applyFont="1">
      <alignment/>
      <protection/>
    </xf>
    <xf numFmtId="49" fontId="0" fillId="0" borderId="0" xfId="0" applyFont="1" applyAlignment="1">
      <alignment/>
    </xf>
    <xf numFmtId="0" fontId="46" fillId="0" borderId="0" xfId="77" applyNumberFormat="1" applyFont="1" applyFill="1" applyAlignment="1" applyProtection="1">
      <alignment horizontal="center" vertical="center" wrapText="1"/>
      <protection/>
    </xf>
    <xf numFmtId="0" fontId="46" fillId="0" borderId="0" xfId="78" applyFont="1" applyFill="1" applyAlignment="1" applyProtection="1">
      <alignment vertical="center" wrapText="1"/>
      <protection/>
    </xf>
    <xf numFmtId="0" fontId="46" fillId="0" borderId="0" xfId="77" applyNumberFormat="1" applyFont="1" applyAlignment="1" applyProtection="1">
      <alignment horizontal="center" vertical="center" wrapText="1"/>
      <protection/>
    </xf>
    <xf numFmtId="0" fontId="0" fillId="0" borderId="0" xfId="78" applyFont="1" applyAlignment="1" applyProtection="1">
      <alignment vertical="center" wrapText="1"/>
      <protection/>
    </xf>
    <xf numFmtId="0" fontId="41" fillId="24" borderId="15" xfId="52" applyFont="1" applyFill="1" applyBorder="1" applyAlignment="1" applyProtection="1">
      <alignment horizontal="center" vertical="center" wrapText="1"/>
      <protection/>
    </xf>
    <xf numFmtId="0" fontId="0" fillId="24" borderId="0" xfId="78" applyFont="1" applyFill="1" applyBorder="1" applyAlignment="1" applyProtection="1">
      <alignment vertical="center" wrapText="1"/>
      <protection/>
    </xf>
    <xf numFmtId="0" fontId="0" fillId="24" borderId="11" xfId="78" applyFont="1" applyFill="1" applyBorder="1" applyAlignment="1" applyProtection="1">
      <alignment vertical="center" wrapText="1"/>
      <protection/>
    </xf>
    <xf numFmtId="0" fontId="0" fillId="0" borderId="0" xfId="78" applyFont="1" applyAlignment="1" applyProtection="1">
      <alignment vertical="center" wrapText="1"/>
      <protection/>
    </xf>
    <xf numFmtId="0" fontId="0" fillId="0" borderId="0" xfId="78" applyFont="1" applyBorder="1" applyAlignment="1" applyProtection="1">
      <alignment vertical="center" wrapText="1"/>
      <protection/>
    </xf>
    <xf numFmtId="0" fontId="0" fillId="24" borderId="16" xfId="78" applyFont="1" applyFill="1" applyBorder="1" applyAlignment="1" applyProtection="1">
      <alignment vertical="center" wrapText="1"/>
      <protection/>
    </xf>
    <xf numFmtId="0" fontId="0" fillId="24" borderId="17" xfId="78" applyFont="1" applyFill="1" applyBorder="1" applyAlignment="1" applyProtection="1">
      <alignment vertical="center" wrapText="1"/>
      <protection/>
    </xf>
    <xf numFmtId="0" fontId="0" fillId="24" borderId="18" xfId="78" applyFont="1" applyFill="1" applyBorder="1" applyAlignment="1" applyProtection="1">
      <alignment vertical="center" wrapText="1"/>
      <protection/>
    </xf>
    <xf numFmtId="0" fontId="0" fillId="24" borderId="15" xfId="78" applyFont="1" applyFill="1" applyBorder="1" applyAlignment="1" applyProtection="1">
      <alignment vertical="center" wrapText="1"/>
      <protection/>
    </xf>
    <xf numFmtId="0" fontId="0" fillId="24" borderId="0" xfId="78" applyFont="1" applyFill="1" applyBorder="1" applyAlignment="1" applyProtection="1">
      <alignment vertical="center" wrapText="1"/>
      <protection/>
    </xf>
    <xf numFmtId="0" fontId="0" fillId="0" borderId="0" xfId="78" applyFont="1" applyBorder="1" applyAlignment="1" applyProtection="1">
      <alignment vertical="center" wrapText="1"/>
      <protection/>
    </xf>
    <xf numFmtId="0" fontId="0" fillId="24" borderId="11" xfId="78" applyFont="1" applyFill="1" applyBorder="1" applyAlignment="1" applyProtection="1">
      <alignment vertical="center" wrapText="1"/>
      <protection/>
    </xf>
    <xf numFmtId="0" fontId="46" fillId="0" borderId="0" xfId="77" applyNumberFormat="1" applyFont="1" applyAlignment="1" applyProtection="1">
      <alignment vertical="center" wrapText="1"/>
      <protection/>
    </xf>
    <xf numFmtId="0" fontId="47" fillId="24" borderId="19" xfId="78" applyFont="1" applyFill="1" applyBorder="1" applyAlignment="1" applyProtection="1">
      <alignment horizontal="center" vertical="center" wrapText="1"/>
      <protection/>
    </xf>
    <xf numFmtId="0" fontId="47" fillId="24" borderId="8" xfId="78" applyFont="1" applyFill="1" applyBorder="1" applyAlignment="1" applyProtection="1">
      <alignment horizontal="center" vertical="center" wrapText="1"/>
      <protection/>
    </xf>
    <xf numFmtId="0" fontId="47" fillId="24" borderId="20" xfId="78" applyFont="1" applyFill="1" applyBorder="1" applyAlignment="1" applyProtection="1">
      <alignment horizontal="center" vertical="center" wrapText="1"/>
      <protection/>
    </xf>
    <xf numFmtId="0" fontId="0" fillId="24" borderId="11" xfId="78" applyFont="1" applyFill="1" applyBorder="1" applyAlignment="1" applyProtection="1">
      <alignment vertical="center" wrapText="1"/>
      <protection/>
    </xf>
    <xf numFmtId="0" fontId="0" fillId="0" borderId="0" xfId="78" applyFont="1" applyBorder="1" applyAlignment="1" applyProtection="1">
      <alignment vertical="center" wrapText="1"/>
      <protection/>
    </xf>
    <xf numFmtId="0" fontId="0" fillId="0" borderId="0" xfId="78" applyFont="1" applyAlignment="1" applyProtection="1">
      <alignment vertical="center" wrapText="1"/>
      <protection/>
    </xf>
    <xf numFmtId="0" fontId="0" fillId="24" borderId="8" xfId="78" applyFont="1" applyFill="1" applyBorder="1" applyAlignment="1" applyProtection="1">
      <alignment horizontal="left" vertical="center" wrapText="1"/>
      <protection/>
    </xf>
    <xf numFmtId="3" fontId="0" fillId="24" borderId="21" xfId="78" applyNumberFormat="1" applyFont="1" applyFill="1" applyBorder="1" applyAlignment="1" applyProtection="1">
      <alignment horizontal="center" vertical="center" wrapText="1"/>
      <protection/>
    </xf>
    <xf numFmtId="3" fontId="0" fillId="24" borderId="22" xfId="78" applyNumberFormat="1" applyFont="1" applyFill="1" applyBorder="1" applyAlignment="1" applyProtection="1">
      <alignment horizontal="center" vertical="center" wrapText="1"/>
      <protection/>
    </xf>
    <xf numFmtId="0" fontId="46" fillId="0" borderId="0" xfId="78" applyFont="1" applyAlignment="1" applyProtection="1">
      <alignment vertical="center" wrapText="1"/>
      <protection/>
    </xf>
    <xf numFmtId="3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3" fontId="0" fillId="21" borderId="23" xfId="78" applyNumberFormat="1" applyFont="1" applyFill="1" applyBorder="1" applyAlignment="1" applyProtection="1">
      <alignment horizontal="center" vertical="center" wrapText="1"/>
      <protection locked="0"/>
    </xf>
    <xf numFmtId="0" fontId="0" fillId="24" borderId="24" xfId="78" applyFont="1" applyFill="1" applyBorder="1" applyAlignment="1" applyProtection="1">
      <alignment horizontal="left" vertical="center" wrapText="1"/>
      <protection/>
    </xf>
    <xf numFmtId="3" fontId="0" fillId="21" borderId="24" xfId="78" applyNumberFormat="1" applyFont="1" applyFill="1" applyBorder="1" applyAlignment="1" applyProtection="1">
      <alignment horizontal="center" vertical="center" wrapText="1"/>
      <protection locked="0"/>
    </xf>
    <xf numFmtId="3" fontId="0" fillId="24" borderId="25" xfId="78" applyNumberFormat="1" applyFont="1" applyFill="1" applyBorder="1" applyAlignment="1" applyProtection="1">
      <alignment horizontal="center" vertical="center" wrapText="1"/>
      <protection/>
    </xf>
    <xf numFmtId="3" fontId="0" fillId="21" borderId="26" xfId="78" applyNumberFormat="1" applyFont="1" applyFill="1" applyBorder="1" applyAlignment="1" applyProtection="1">
      <alignment horizontal="center" vertical="center" wrapText="1"/>
      <protection locked="0"/>
    </xf>
    <xf numFmtId="3" fontId="0" fillId="24" borderId="27" xfId="78" applyNumberFormat="1" applyFont="1" applyFill="1" applyBorder="1" applyAlignment="1" applyProtection="1">
      <alignment horizontal="center" vertical="center" wrapText="1"/>
      <protection/>
    </xf>
    <xf numFmtId="0" fontId="0" fillId="0" borderId="11" xfId="78" applyFont="1" applyBorder="1" applyAlignment="1" applyProtection="1">
      <alignment vertical="center" wrapText="1"/>
      <protection/>
    </xf>
    <xf numFmtId="49" fontId="0" fillId="24" borderId="0" xfId="78" applyNumberFormat="1" applyFont="1" applyFill="1" applyBorder="1" applyAlignment="1" applyProtection="1">
      <alignment vertical="center" wrapText="1"/>
      <protection/>
    </xf>
    <xf numFmtId="0" fontId="0" fillId="24" borderId="0" xfId="78" applyFont="1" applyFill="1" applyBorder="1" applyAlignment="1" applyProtection="1">
      <alignment horizontal="left" vertical="center" wrapText="1"/>
      <protection/>
    </xf>
    <xf numFmtId="49" fontId="0" fillId="24" borderId="0" xfId="78" applyNumberFormat="1" applyFont="1" applyFill="1" applyBorder="1" applyAlignment="1" applyProtection="1">
      <alignment horizontal="center" vertical="center" wrapText="1"/>
      <protection/>
    </xf>
    <xf numFmtId="0" fontId="0" fillId="24" borderId="0" xfId="78" applyFont="1" applyFill="1" applyBorder="1" applyAlignment="1" applyProtection="1">
      <alignment horizontal="center" vertical="center" wrapText="1"/>
      <protection/>
    </xf>
    <xf numFmtId="0" fontId="15" fillId="24" borderId="0" xfId="78" applyFont="1" applyFill="1" applyBorder="1" applyAlignment="1" applyProtection="1">
      <alignment horizontal="center" vertical="center" wrapText="1"/>
      <protection/>
    </xf>
    <xf numFmtId="0" fontId="0" fillId="24" borderId="15" xfId="78" applyFont="1" applyFill="1" applyBorder="1" applyAlignment="1" applyProtection="1">
      <alignment horizontal="center" vertical="center" wrapText="1"/>
      <protection/>
    </xf>
    <xf numFmtId="1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1" fontId="0" fillId="21" borderId="20" xfId="78" applyNumberFormat="1" applyFont="1" applyFill="1" applyBorder="1" applyAlignment="1" applyProtection="1">
      <alignment horizontal="center" vertical="center" wrapText="1"/>
      <protection locked="0"/>
    </xf>
    <xf numFmtId="1" fontId="0" fillId="21" borderId="24" xfId="78" applyNumberFormat="1" applyFont="1" applyFill="1" applyBorder="1" applyAlignment="1" applyProtection="1">
      <alignment horizontal="center" vertical="center" wrapText="1"/>
      <protection locked="0"/>
    </xf>
    <xf numFmtId="1" fontId="0" fillId="21" borderId="28" xfId="78" applyNumberFormat="1" applyFont="1" applyFill="1" applyBorder="1" applyAlignment="1" applyProtection="1">
      <alignment horizontal="center" vertical="center" wrapText="1"/>
      <protection locked="0"/>
    </xf>
    <xf numFmtId="0" fontId="0" fillId="24" borderId="29" xfId="78" applyFont="1" applyFill="1" applyBorder="1" applyAlignment="1" applyProtection="1">
      <alignment vertical="center" wrapText="1"/>
      <protection/>
    </xf>
    <xf numFmtId="0" fontId="0" fillId="24" borderId="30" xfId="78" applyFont="1" applyFill="1" applyBorder="1" applyAlignment="1" applyProtection="1">
      <alignment vertical="center" wrapText="1"/>
      <protection/>
    </xf>
    <xf numFmtId="0" fontId="0" fillId="24" borderId="31" xfId="78" applyFont="1" applyFill="1" applyBorder="1" applyAlignment="1" applyProtection="1">
      <alignment vertical="center" wrapText="1"/>
      <protection/>
    </xf>
    <xf numFmtId="0" fontId="0" fillId="0" borderId="0" xfId="78" applyFont="1" applyBorder="1" applyAlignment="1" applyProtection="1">
      <alignment horizontal="center" vertical="center" wrapText="1"/>
      <protection/>
    </xf>
    <xf numFmtId="0" fontId="0" fillId="24" borderId="0" xfId="78" applyFont="1" applyFill="1" applyBorder="1" applyAlignment="1" applyProtection="1">
      <alignment horizontal="center" vertical="center" wrapText="1"/>
      <protection/>
    </xf>
    <xf numFmtId="0" fontId="15" fillId="24" borderId="32" xfId="78" applyFont="1" applyFill="1" applyBorder="1" applyAlignment="1" applyProtection="1">
      <alignment horizontal="center" vertical="center" wrapText="1"/>
      <protection/>
    </xf>
    <xf numFmtId="0" fontId="15" fillId="24" borderId="33" xfId="78" applyFont="1" applyFill="1" applyBorder="1" applyAlignment="1" applyProtection="1">
      <alignment horizontal="center" vertical="center" wrapText="1"/>
      <protection/>
    </xf>
    <xf numFmtId="0" fontId="15" fillId="24" borderId="8" xfId="78" applyFont="1" applyFill="1" applyBorder="1" applyAlignment="1" applyProtection="1">
      <alignment horizontal="center" vertical="center" wrapText="1"/>
      <protection/>
    </xf>
    <xf numFmtId="0" fontId="0" fillId="21" borderId="8" xfId="78" applyFont="1" applyFill="1" applyBorder="1" applyAlignment="1" applyProtection="1">
      <alignment horizontal="left" vertical="center" wrapText="1"/>
      <protection locked="0"/>
    </xf>
    <xf numFmtId="49" fontId="0" fillId="21" borderId="8" xfId="78" applyNumberFormat="1" applyFont="1" applyFill="1" applyBorder="1" applyAlignment="1" applyProtection="1">
      <alignment horizontal="center" vertical="center"/>
      <protection locked="0"/>
    </xf>
    <xf numFmtId="49" fontId="0" fillId="24" borderId="19" xfId="78" applyNumberFormat="1" applyFont="1" applyFill="1" applyBorder="1" applyAlignment="1" applyProtection="1">
      <alignment horizontal="left" vertical="center" wrapText="1" indent="1"/>
      <protection/>
    </xf>
    <xf numFmtId="49" fontId="0" fillId="24" borderId="34" xfId="78" applyNumberFormat="1" applyFont="1" applyFill="1" applyBorder="1" applyAlignment="1" applyProtection="1">
      <alignment horizontal="left" vertical="center" wrapText="1" indent="1"/>
      <protection/>
    </xf>
    <xf numFmtId="0" fontId="0" fillId="24" borderId="8" xfId="78" applyFont="1" applyFill="1" applyBorder="1" applyAlignment="1" applyProtection="1">
      <alignment horizontal="left" vertical="center" wrapText="1" indent="1"/>
      <protection/>
    </xf>
    <xf numFmtId="0" fontId="47" fillId="24" borderId="35" xfId="78" applyFont="1" applyFill="1" applyBorder="1" applyAlignment="1" applyProtection="1">
      <alignment horizontal="center" vertical="center" wrapText="1"/>
      <protection/>
    </xf>
    <xf numFmtId="0" fontId="47" fillId="24" borderId="36" xfId="78" applyFont="1" applyFill="1" applyBorder="1" applyAlignment="1" applyProtection="1">
      <alignment horizontal="center" vertical="center" wrapText="1"/>
      <protection/>
    </xf>
    <xf numFmtId="0" fontId="47" fillId="24" borderId="37" xfId="78" applyFont="1" applyFill="1" applyBorder="1" applyAlignment="1" applyProtection="1">
      <alignment horizontal="center" vertical="center" wrapText="1"/>
      <protection/>
    </xf>
    <xf numFmtId="0" fontId="15" fillId="24" borderId="24" xfId="78" applyFont="1" applyFill="1" applyBorder="1" applyAlignment="1" applyProtection="1">
      <alignment horizontal="center" vertical="center" wrapText="1"/>
      <protection/>
    </xf>
    <xf numFmtId="0" fontId="15" fillId="24" borderId="28" xfId="78" applyFont="1" applyFill="1" applyBorder="1" applyAlignment="1" applyProtection="1">
      <alignment horizontal="center" vertical="center" wrapText="1"/>
      <protection/>
    </xf>
    <xf numFmtId="1" fontId="0" fillId="4" borderId="8" xfId="78" applyNumberFormat="1" applyFont="1" applyFill="1" applyBorder="1" applyAlignment="1" applyProtection="1">
      <alignment horizontal="center" vertical="center" wrapText="1"/>
      <protection/>
    </xf>
    <xf numFmtId="1" fontId="0" fillId="4" borderId="20" xfId="78" applyNumberFormat="1" applyFont="1" applyFill="1" applyBorder="1" applyAlignment="1" applyProtection="1">
      <alignment horizontal="center" vertical="center" wrapText="1"/>
      <protection/>
    </xf>
    <xf numFmtId="1" fontId="0" fillId="4" borderId="20" xfId="78" applyNumberFormat="1" applyFont="1" applyFill="1" applyBorder="1" applyAlignment="1" applyProtection="1">
      <alignment horizontal="center" vertical="center" wrapText="1"/>
      <protection/>
    </xf>
    <xf numFmtId="49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0" fontId="0" fillId="21" borderId="24" xfId="78" applyFont="1" applyFill="1" applyBorder="1" applyAlignment="1" applyProtection="1">
      <alignment horizontal="left" vertical="center" wrapText="1"/>
      <protection locked="0"/>
    </xf>
    <xf numFmtId="49" fontId="0" fillId="21" borderId="24" xfId="78" applyNumberFormat="1" applyFont="1" applyFill="1" applyBorder="1" applyAlignment="1" applyProtection="1">
      <alignment horizontal="center" vertical="center" wrapText="1"/>
      <protection locked="0"/>
    </xf>
    <xf numFmtId="49" fontId="47" fillId="24" borderId="35" xfId="78" applyNumberFormat="1" applyFont="1" applyFill="1" applyBorder="1" applyAlignment="1" applyProtection="1">
      <alignment horizontal="center" vertical="center" wrapText="1"/>
      <protection/>
    </xf>
    <xf numFmtId="0" fontId="0" fillId="25" borderId="8" xfId="78" applyFont="1" applyFill="1" applyBorder="1" applyAlignment="1" applyProtection="1">
      <alignment horizontal="left" vertical="center" wrapText="1" indent="1"/>
      <protection locked="0"/>
    </xf>
    <xf numFmtId="49" fontId="0" fillId="26" borderId="38" xfId="78" applyNumberFormat="1" applyFont="1" applyFill="1" applyBorder="1" applyAlignment="1" applyProtection="1">
      <alignment horizontal="left" vertical="center" wrapText="1" indent="1"/>
      <protection/>
    </xf>
    <xf numFmtId="49" fontId="0" fillId="26" borderId="23" xfId="78" applyNumberFormat="1" applyFont="1" applyFill="1" applyBorder="1" applyAlignment="1" applyProtection="1">
      <alignment vertical="center" wrapText="1"/>
      <protection/>
    </xf>
    <xf numFmtId="1" fontId="0" fillId="26" borderId="23" xfId="78" applyNumberFormat="1" applyFont="1" applyFill="1" applyBorder="1" applyAlignment="1" applyProtection="1">
      <alignment horizontal="center" vertical="center" wrapText="1"/>
      <protection/>
    </xf>
    <xf numFmtId="1" fontId="0" fillId="26" borderId="39" xfId="78" applyNumberFormat="1" applyFont="1" applyFill="1" applyBorder="1" applyAlignment="1" applyProtection="1">
      <alignment horizontal="center" vertical="center" wrapText="1"/>
      <protection/>
    </xf>
    <xf numFmtId="0" fontId="44" fillId="26" borderId="23" xfId="52" applyFont="1" applyFill="1" applyBorder="1" applyAlignment="1" applyProtection="1">
      <alignment horizontal="left" vertical="center" wrapText="1"/>
      <protection/>
    </xf>
    <xf numFmtId="49" fontId="0" fillId="24" borderId="19" xfId="78" applyNumberFormat="1" applyFont="1" applyFill="1" applyBorder="1" applyAlignment="1" applyProtection="1">
      <alignment horizontal="left" vertical="center" wrapText="1" indent="1"/>
      <protection/>
    </xf>
    <xf numFmtId="49" fontId="0" fillId="24" borderId="34" xfId="52" applyNumberFormat="1" applyFont="1" applyFill="1" applyBorder="1" applyAlignment="1" applyProtection="1">
      <alignment horizontal="left" vertical="center" wrapText="1" indent="1"/>
      <protection/>
    </xf>
    <xf numFmtId="0" fontId="46" fillId="0" borderId="0" xfId="78" applyNumberFormat="1" applyFont="1" applyFill="1" applyAlignment="1" applyProtection="1">
      <alignment wrapText="1"/>
      <protection/>
    </xf>
    <xf numFmtId="0" fontId="46" fillId="0" borderId="0" xfId="78" applyFont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46" fillId="0" borderId="0" xfId="78" applyNumberFormat="1" applyFont="1" applyAlignment="1" applyProtection="1">
      <alignment wrapText="1"/>
      <protection/>
    </xf>
    <xf numFmtId="0" fontId="41" fillId="24" borderId="15" xfId="52" applyFont="1" applyFill="1" applyBorder="1" applyAlignment="1" applyProtection="1">
      <alignment horizontal="center" wrapText="1"/>
      <protection/>
    </xf>
    <xf numFmtId="0" fontId="46" fillId="24" borderId="0" xfId="78" applyFont="1" applyFill="1" applyBorder="1" applyAlignment="1" applyProtection="1">
      <alignment horizontal="center" vertical="center" wrapText="1"/>
      <protection/>
    </xf>
    <xf numFmtId="0" fontId="0" fillId="24" borderId="11" xfId="78" applyFont="1" applyFill="1" applyBorder="1" applyAlignment="1" applyProtection="1">
      <alignment horizontal="center" vertical="center" wrapText="1"/>
      <protection/>
    </xf>
    <xf numFmtId="0" fontId="0" fillId="24" borderId="16" xfId="78" applyFont="1" applyFill="1" applyBorder="1" applyAlignment="1" applyProtection="1">
      <alignment wrapText="1"/>
      <protection/>
    </xf>
    <xf numFmtId="0" fontId="0" fillId="24" borderId="17" xfId="78" applyFont="1" applyFill="1" applyBorder="1" applyAlignment="1" applyProtection="1">
      <alignment wrapText="1"/>
      <protection/>
    </xf>
    <xf numFmtId="0" fontId="46" fillId="0" borderId="0" xfId="78" applyFont="1" applyFill="1" applyAlignment="1" applyProtection="1">
      <alignment wrapText="1"/>
      <protection/>
    </xf>
    <xf numFmtId="0" fontId="0" fillId="24" borderId="15" xfId="78" applyFont="1" applyFill="1" applyBorder="1" applyAlignment="1" applyProtection="1">
      <alignment wrapText="1"/>
      <protection/>
    </xf>
    <xf numFmtId="0" fontId="0" fillId="24" borderId="0" xfId="78" applyFont="1" applyFill="1" applyBorder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0" fillId="24" borderId="11" xfId="78" applyFont="1" applyFill="1" applyBorder="1" applyAlignment="1" applyProtection="1">
      <alignment wrapText="1"/>
      <protection/>
    </xf>
    <xf numFmtId="3" fontId="0" fillId="21" borderId="23" xfId="78" applyNumberFormat="1" applyFont="1" applyFill="1" applyBorder="1" applyAlignment="1" applyProtection="1">
      <alignment horizontal="center" vertical="center"/>
      <protection locked="0"/>
    </xf>
    <xf numFmtId="0" fontId="0" fillId="24" borderId="11" xfId="78" applyFont="1" applyFill="1" applyBorder="1" applyAlignment="1" applyProtection="1">
      <alignment horizontal="center" vertical="center" wrapText="1"/>
      <protection/>
    </xf>
    <xf numFmtId="3" fontId="0" fillId="21" borderId="20" xfId="78" applyNumberFormat="1" applyFont="1" applyFill="1" applyBorder="1" applyAlignment="1" applyProtection="1">
      <alignment horizontal="center" vertical="center" wrapText="1"/>
      <protection locked="0"/>
    </xf>
    <xf numFmtId="0" fontId="0" fillId="24" borderId="29" xfId="78" applyFont="1" applyFill="1" applyBorder="1" applyAlignment="1" applyProtection="1">
      <alignment wrapText="1"/>
      <protection/>
    </xf>
    <xf numFmtId="0" fontId="0" fillId="24" borderId="30" xfId="78" applyFont="1" applyFill="1" applyBorder="1" applyAlignment="1" applyProtection="1">
      <alignment wrapText="1"/>
      <protection/>
    </xf>
    <xf numFmtId="0" fontId="46" fillId="0" borderId="0" xfId="78" applyFont="1" applyAlignment="1" applyProtection="1">
      <alignment horizontal="center" vertical="center" wrapText="1"/>
      <protection/>
    </xf>
    <xf numFmtId="0" fontId="46" fillId="0" borderId="0" xfId="78" applyFont="1" applyFill="1" applyAlignment="1" applyProtection="1">
      <alignment horizontal="center" vertical="center" wrapText="1"/>
      <protection/>
    </xf>
    <xf numFmtId="0" fontId="0" fillId="0" borderId="0" xfId="78" applyFont="1" applyAlignment="1" applyProtection="1">
      <alignment horizontal="center" vertical="center" wrapText="1"/>
      <protection/>
    </xf>
    <xf numFmtId="0" fontId="0" fillId="0" borderId="0" xfId="78" applyFont="1" applyFill="1" applyAlignment="1" applyProtection="1">
      <alignment horizontal="center" vertical="center" wrapText="1"/>
      <protection/>
    </xf>
    <xf numFmtId="0" fontId="46" fillId="24" borderId="11" xfId="78" applyFont="1" applyFill="1" applyBorder="1" applyAlignment="1" applyProtection="1">
      <alignment horizontal="center" vertical="center" wrapText="1"/>
      <protection/>
    </xf>
    <xf numFmtId="3" fontId="0" fillId="4" borderId="20" xfId="78" applyNumberFormat="1" applyFont="1" applyFill="1" applyBorder="1" applyAlignment="1" applyProtection="1">
      <alignment horizontal="center" vertical="center" wrapText="1"/>
      <protection/>
    </xf>
    <xf numFmtId="0" fontId="0" fillId="24" borderId="16" xfId="78" applyFont="1" applyFill="1" applyBorder="1" applyAlignment="1" applyProtection="1">
      <alignment horizontal="center" vertical="center" wrapText="1"/>
      <protection/>
    </xf>
    <xf numFmtId="0" fontId="0" fillId="24" borderId="17" xfId="78" applyFont="1" applyFill="1" applyBorder="1" applyAlignment="1" applyProtection="1">
      <alignment horizontal="center" vertical="center" wrapText="1"/>
      <protection/>
    </xf>
    <xf numFmtId="0" fontId="0" fillId="0" borderId="0" xfId="78" applyFont="1" applyAlignment="1" applyProtection="1">
      <alignment horizontal="center" vertical="center" wrapText="1"/>
      <protection/>
    </xf>
    <xf numFmtId="0" fontId="0" fillId="24" borderId="0" xfId="78" applyFont="1" applyFill="1" applyBorder="1" applyAlignment="1" applyProtection="1">
      <alignment horizontal="center" vertical="center"/>
      <protection/>
    </xf>
    <xf numFmtId="0" fontId="15" fillId="24" borderId="40" xfId="78" applyFont="1" applyFill="1" applyBorder="1" applyAlignment="1" applyProtection="1">
      <alignment horizontal="center" vertical="center" wrapText="1"/>
      <protection/>
    </xf>
    <xf numFmtId="3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3" fontId="0" fillId="21" borderId="41" xfId="78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78" applyNumberFormat="1" applyFont="1" applyAlignment="1" applyProtection="1">
      <alignment horizontal="center" vertical="center" wrapText="1"/>
      <protection/>
    </xf>
    <xf numFmtId="3" fontId="0" fillId="21" borderId="28" xfId="78" applyNumberFormat="1" applyFont="1" applyFill="1" applyBorder="1" applyAlignment="1" applyProtection="1">
      <alignment horizontal="center" vertical="center" wrapText="1"/>
      <protection locked="0"/>
    </xf>
    <xf numFmtId="0" fontId="0" fillId="24" borderId="29" xfId="78" applyFont="1" applyFill="1" applyBorder="1" applyAlignment="1" applyProtection="1">
      <alignment horizontal="center" vertical="center" wrapText="1"/>
      <protection/>
    </xf>
    <xf numFmtId="0" fontId="0" fillId="24" borderId="30" xfId="78" applyFont="1" applyFill="1" applyBorder="1" applyAlignment="1" applyProtection="1">
      <alignment horizontal="center" vertical="center" wrapText="1"/>
      <protection/>
    </xf>
    <xf numFmtId="0" fontId="0" fillId="24" borderId="31" xfId="78" applyFont="1" applyFill="1" applyBorder="1" applyAlignment="1" applyProtection="1">
      <alignment horizontal="center" vertical="center" wrapText="1"/>
      <protection/>
    </xf>
    <xf numFmtId="0" fontId="46" fillId="0" borderId="0" xfId="78" applyNumberFormat="1" applyFont="1" applyAlignment="1" applyProtection="1">
      <alignment vertical="center" wrapText="1"/>
      <protection/>
    </xf>
    <xf numFmtId="0" fontId="0" fillId="0" borderId="0" xfId="78" applyFont="1" applyFill="1" applyAlignment="1" applyProtection="1">
      <alignment vertical="center" wrapText="1"/>
      <protection/>
    </xf>
    <xf numFmtId="0" fontId="15" fillId="24" borderId="0" xfId="78" applyFont="1" applyFill="1" applyBorder="1" applyAlignment="1" applyProtection="1">
      <alignment vertical="center" wrapText="1"/>
      <protection/>
    </xf>
    <xf numFmtId="0" fontId="46" fillId="24" borderId="0" xfId="78" applyFont="1" applyFill="1" applyAlignment="1" applyProtection="1">
      <alignment vertical="center" wrapText="1"/>
      <protection/>
    </xf>
    <xf numFmtId="0" fontId="0" fillId="0" borderId="30" xfId="78" applyFont="1" applyBorder="1" applyAlignment="1" applyProtection="1">
      <alignment vertical="center" wrapText="1"/>
      <protection/>
    </xf>
    <xf numFmtId="0" fontId="46" fillId="0" borderId="0" xfId="78" applyFont="1" applyProtection="1">
      <alignment/>
      <protection/>
    </xf>
    <xf numFmtId="0" fontId="0" fillId="0" borderId="0" xfId="78" applyFont="1" applyProtection="1">
      <alignment/>
      <protection/>
    </xf>
    <xf numFmtId="0" fontId="0" fillId="24" borderId="16" xfId="78" applyFont="1" applyFill="1" applyBorder="1" applyProtection="1">
      <alignment/>
      <protection/>
    </xf>
    <xf numFmtId="0" fontId="0" fillId="24" borderId="17" xfId="78" applyFont="1" applyFill="1" applyBorder="1" applyProtection="1">
      <alignment/>
      <protection/>
    </xf>
    <xf numFmtId="0" fontId="0" fillId="24" borderId="15" xfId="78" applyFont="1" applyFill="1" applyBorder="1" applyProtection="1">
      <alignment/>
      <protection/>
    </xf>
    <xf numFmtId="0" fontId="0" fillId="24" borderId="0" xfId="78" applyFont="1" applyFill="1" applyBorder="1" applyProtection="1">
      <alignment/>
      <protection/>
    </xf>
    <xf numFmtId="0" fontId="0" fillId="24" borderId="11" xfId="78" applyFont="1" applyFill="1" applyBorder="1" applyProtection="1">
      <alignment/>
      <protection/>
    </xf>
    <xf numFmtId="0" fontId="0" fillId="0" borderId="0" xfId="78" applyFont="1" applyProtection="1">
      <alignment/>
      <protection/>
    </xf>
    <xf numFmtId="0" fontId="0" fillId="24" borderId="11" xfId="78" applyFont="1" applyFill="1" applyBorder="1" applyProtection="1">
      <alignment/>
      <protection/>
    </xf>
    <xf numFmtId="3" fontId="0" fillId="21" borderId="8" xfId="78" applyNumberFormat="1" applyFont="1" applyFill="1" applyBorder="1" applyAlignment="1" applyProtection="1">
      <alignment horizontal="center" vertical="center"/>
      <protection locked="0"/>
    </xf>
    <xf numFmtId="3" fontId="0" fillId="21" borderId="20" xfId="78" applyNumberFormat="1" applyFont="1" applyFill="1" applyBorder="1" applyAlignment="1" applyProtection="1">
      <alignment horizontal="center" vertical="center"/>
      <protection locked="0"/>
    </xf>
    <xf numFmtId="3" fontId="0" fillId="4" borderId="8" xfId="78" applyNumberFormat="1" applyFont="1" applyFill="1" applyBorder="1" applyAlignment="1" applyProtection="1">
      <alignment horizontal="center" vertical="center"/>
      <protection/>
    </xf>
    <xf numFmtId="3" fontId="0" fillId="4" borderId="20" xfId="78" applyNumberFormat="1" applyFont="1" applyFill="1" applyBorder="1" applyAlignment="1" applyProtection="1">
      <alignment horizontal="center" vertical="center"/>
      <protection/>
    </xf>
    <xf numFmtId="3" fontId="0" fillId="24" borderId="8" xfId="78" applyNumberFormat="1" applyFont="1" applyFill="1" applyBorder="1" applyAlignment="1" applyProtection="1">
      <alignment horizontal="center" vertical="center"/>
      <protection/>
    </xf>
    <xf numFmtId="3" fontId="0" fillId="24" borderId="20" xfId="78" applyNumberFormat="1" applyFont="1" applyFill="1" applyBorder="1" applyAlignment="1" applyProtection="1">
      <alignment horizontal="center" vertical="center"/>
      <protection/>
    </xf>
    <xf numFmtId="3" fontId="0" fillId="21" borderId="24" xfId="78" applyNumberFormat="1" applyFont="1" applyFill="1" applyBorder="1" applyAlignment="1" applyProtection="1">
      <alignment horizontal="center" vertical="center"/>
      <protection locked="0"/>
    </xf>
    <xf numFmtId="3" fontId="0" fillId="21" borderId="28" xfId="78" applyNumberFormat="1" applyFont="1" applyFill="1" applyBorder="1" applyAlignment="1" applyProtection="1">
      <alignment horizontal="center" vertical="center"/>
      <protection locked="0"/>
    </xf>
    <xf numFmtId="0" fontId="0" fillId="24" borderId="29" xfId="78" applyFont="1" applyFill="1" applyBorder="1" applyProtection="1">
      <alignment/>
      <protection/>
    </xf>
    <xf numFmtId="0" fontId="0" fillId="24" borderId="30" xfId="78" applyFont="1" applyFill="1" applyBorder="1" applyProtection="1">
      <alignment/>
      <protection/>
    </xf>
    <xf numFmtId="0" fontId="0" fillId="24" borderId="31" xfId="78" applyFont="1" applyFill="1" applyBorder="1" applyProtection="1">
      <alignment/>
      <protection/>
    </xf>
    <xf numFmtId="49" fontId="46" fillId="0" borderId="0" xfId="78" applyNumberFormat="1" applyFont="1" applyAlignment="1" applyProtection="1">
      <alignment horizontal="center" vertical="center"/>
      <protection/>
    </xf>
    <xf numFmtId="0" fontId="46" fillId="0" borderId="0" xfId="78" applyFont="1" applyFill="1" applyAlignment="1" applyProtection="1">
      <alignment horizontal="center" vertical="center"/>
      <protection/>
    </xf>
    <xf numFmtId="49" fontId="0" fillId="0" borderId="0" xfId="78" applyNumberFormat="1" applyFont="1" applyAlignment="1" applyProtection="1">
      <alignment horizontal="center" vertical="center"/>
      <protection/>
    </xf>
    <xf numFmtId="0" fontId="46" fillId="0" borderId="0" xfId="78" applyNumberFormat="1" applyFont="1" applyProtection="1">
      <alignment/>
      <protection/>
    </xf>
    <xf numFmtId="0" fontId="41" fillId="24" borderId="15" xfId="52" applyFont="1" applyFill="1" applyBorder="1" applyAlignment="1" applyProtection="1">
      <alignment horizontal="center"/>
      <protection/>
    </xf>
    <xf numFmtId="0" fontId="0" fillId="0" borderId="0" xfId="78" applyFont="1" applyAlignment="1" applyProtection="1">
      <alignment horizontal="center" vertical="center"/>
      <protection/>
    </xf>
    <xf numFmtId="49" fontId="0" fillId="24" borderId="17" xfId="78" applyNumberFormat="1" applyFont="1" applyFill="1" applyBorder="1" applyAlignment="1" applyProtection="1">
      <alignment horizontal="center" vertical="center"/>
      <protection/>
    </xf>
    <xf numFmtId="0" fontId="0" fillId="24" borderId="17" xfId="78" applyFont="1" applyFill="1" applyBorder="1" applyAlignment="1" applyProtection="1">
      <alignment horizontal="center" vertical="center"/>
      <protection/>
    </xf>
    <xf numFmtId="0" fontId="15" fillId="24" borderId="11" xfId="78" applyFont="1" applyFill="1" applyBorder="1" applyAlignment="1" applyProtection="1">
      <alignment vertical="center"/>
      <protection/>
    </xf>
    <xf numFmtId="49" fontId="0" fillId="24" borderId="0" xfId="78" applyNumberFormat="1" applyFont="1" applyFill="1" applyBorder="1" applyAlignment="1" applyProtection="1">
      <alignment horizontal="center" vertical="center"/>
      <protection/>
    </xf>
    <xf numFmtId="3" fontId="0" fillId="4" borderId="20" xfId="78" applyNumberFormat="1" applyFont="1" applyFill="1" applyBorder="1" applyAlignment="1" applyProtection="1">
      <alignment horizontal="center" vertical="center"/>
      <protection/>
    </xf>
    <xf numFmtId="3" fontId="0" fillId="4" borderId="28" xfId="78" applyNumberFormat="1" applyFont="1" applyFill="1" applyBorder="1" applyAlignment="1" applyProtection="1">
      <alignment horizontal="center" vertical="center"/>
      <protection/>
    </xf>
    <xf numFmtId="0" fontId="0" fillId="0" borderId="0" xfId="78" applyFont="1" applyBorder="1" applyProtection="1">
      <alignment/>
      <protection/>
    </xf>
    <xf numFmtId="49" fontId="0" fillId="0" borderId="0" xfId="78" applyNumberFormat="1" applyFont="1" applyBorder="1" applyAlignment="1" applyProtection="1">
      <alignment horizontal="center" vertical="center"/>
      <protection/>
    </xf>
    <xf numFmtId="0" fontId="0" fillId="0" borderId="0" xfId="78" applyFont="1" applyBorder="1" applyAlignment="1" applyProtection="1">
      <alignment horizontal="center" vertical="center"/>
      <protection/>
    </xf>
    <xf numFmtId="0" fontId="15" fillId="0" borderId="11" xfId="78" applyFont="1" applyBorder="1" applyAlignment="1" applyProtection="1">
      <alignment vertical="top"/>
      <protection/>
    </xf>
    <xf numFmtId="49" fontId="0" fillId="24" borderId="30" xfId="78" applyNumberFormat="1" applyFont="1" applyFill="1" applyBorder="1" applyAlignment="1" applyProtection="1">
      <alignment horizontal="center" vertical="center"/>
      <protection/>
    </xf>
    <xf numFmtId="0" fontId="0" fillId="24" borderId="30" xfId="78" applyFont="1" applyFill="1" applyBorder="1" applyAlignment="1" applyProtection="1">
      <alignment horizontal="center" vertical="center"/>
      <protection/>
    </xf>
    <xf numFmtId="0" fontId="0" fillId="0" borderId="0" xfId="78" applyFont="1" applyFill="1" applyProtection="1">
      <alignment/>
      <protection/>
    </xf>
    <xf numFmtId="49" fontId="0" fillId="0" borderId="0" xfId="78" applyNumberFormat="1" applyFont="1" applyFill="1" applyAlignment="1" applyProtection="1">
      <alignment horizontal="center" vertical="center"/>
      <protection/>
    </xf>
    <xf numFmtId="0" fontId="0" fillId="0" borderId="0" xfId="78" applyFont="1" applyFill="1" applyAlignment="1" applyProtection="1">
      <alignment horizontal="center" vertical="center"/>
      <protection/>
    </xf>
    <xf numFmtId="0" fontId="0" fillId="0" borderId="0" xfId="78" applyFont="1" applyFill="1" applyBorder="1" applyAlignment="1" applyProtection="1">
      <alignment vertical="center"/>
      <protection/>
    </xf>
    <xf numFmtId="49" fontId="15" fillId="0" borderId="0" xfId="78" applyNumberFormat="1" applyFont="1" applyFill="1" applyBorder="1" applyAlignment="1" applyProtection="1">
      <alignment horizontal="center" vertical="center"/>
      <protection/>
    </xf>
    <xf numFmtId="0" fontId="15" fillId="0" borderId="0" xfId="78" applyFont="1" applyFill="1" applyBorder="1" applyAlignment="1" applyProtection="1">
      <alignment horizontal="center" vertical="center"/>
      <protection/>
    </xf>
    <xf numFmtId="0" fontId="0" fillId="0" borderId="0" xfId="78" applyFont="1" applyFill="1" applyProtection="1">
      <alignment/>
      <protection/>
    </xf>
    <xf numFmtId="0" fontId="46" fillId="24" borderId="0" xfId="78" applyFont="1" applyFill="1" applyBorder="1" applyAlignment="1" applyProtection="1">
      <alignment wrapText="1"/>
      <protection/>
    </xf>
    <xf numFmtId="0" fontId="46" fillId="24" borderId="11" xfId="78" applyFont="1" applyFill="1" applyBorder="1" applyAlignment="1" applyProtection="1">
      <alignment wrapText="1"/>
      <protection/>
    </xf>
    <xf numFmtId="0" fontId="15" fillId="0" borderId="0" xfId="78" applyFont="1" applyAlignment="1" applyProtection="1">
      <alignment vertical="top" wrapText="1"/>
      <protection/>
    </xf>
    <xf numFmtId="3" fontId="0" fillId="21" borderId="20" xfId="7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78" applyFont="1" applyBorder="1" applyAlignment="1" applyProtection="1">
      <alignment wrapText="1"/>
      <protection/>
    </xf>
    <xf numFmtId="3" fontId="0" fillId="21" borderId="42" xfId="78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78" applyFont="1" applyFill="1" applyBorder="1" applyAlignment="1" applyProtection="1">
      <alignment horizontal="left" vertical="center" wrapText="1" indent="2"/>
      <protection/>
    </xf>
    <xf numFmtId="181" fontId="0" fillId="24" borderId="0" xfId="78" applyNumberFormat="1" applyFont="1" applyFill="1" applyBorder="1" applyAlignment="1" applyProtection="1">
      <alignment horizontal="center" vertical="center" wrapText="1"/>
      <protection/>
    </xf>
    <xf numFmtId="0" fontId="0" fillId="0" borderId="0" xfId="78" applyFont="1" applyAlignment="1" applyProtection="1">
      <alignment horizontal="center" wrapText="1"/>
      <protection/>
    </xf>
    <xf numFmtId="49" fontId="0" fillId="24" borderId="8" xfId="78" applyNumberFormat="1" applyFont="1" applyFill="1" applyBorder="1" applyAlignment="1" applyProtection="1">
      <alignment horizontal="center" vertical="center" wrapText="1"/>
      <protection/>
    </xf>
    <xf numFmtId="3" fontId="0" fillId="24" borderId="21" xfId="78" applyNumberFormat="1" applyFont="1" applyFill="1" applyBorder="1" applyAlignment="1" applyProtection="1">
      <alignment horizontal="center" vertical="center"/>
      <protection/>
    </xf>
    <xf numFmtId="3" fontId="0" fillId="24" borderId="22" xfId="78" applyNumberFormat="1" applyFont="1" applyFill="1" applyBorder="1" applyAlignment="1" applyProtection="1">
      <alignment horizontal="center" vertical="center"/>
      <protection/>
    </xf>
    <xf numFmtId="3" fontId="0" fillId="24" borderId="25" xfId="78" applyNumberFormat="1" applyFont="1" applyFill="1" applyBorder="1" applyAlignment="1" applyProtection="1">
      <alignment horizontal="center" vertical="center"/>
      <protection/>
    </xf>
    <xf numFmtId="3" fontId="0" fillId="24" borderId="27" xfId="78" applyNumberFormat="1" applyFont="1" applyFill="1" applyBorder="1" applyAlignment="1" applyProtection="1">
      <alignment horizontal="center" vertical="center"/>
      <protection/>
    </xf>
    <xf numFmtId="49" fontId="47" fillId="24" borderId="8" xfId="78" applyNumberFormat="1" applyFont="1" applyFill="1" applyBorder="1" applyAlignment="1" applyProtection="1">
      <alignment horizontal="center" vertical="center" wrapText="1"/>
      <protection/>
    </xf>
    <xf numFmtId="49" fontId="15" fillId="24" borderId="8" xfId="78" applyNumberFormat="1" applyFont="1" applyFill="1" applyBorder="1" applyAlignment="1" applyProtection="1">
      <alignment horizontal="center" vertical="center" wrapText="1"/>
      <protection/>
    </xf>
    <xf numFmtId="3" fontId="15" fillId="4" borderId="24" xfId="78" applyNumberFormat="1" applyFont="1" applyFill="1" applyBorder="1" applyAlignment="1" applyProtection="1">
      <alignment horizontal="center" vertical="center" wrapText="1"/>
      <protection/>
    </xf>
    <xf numFmtId="3" fontId="15" fillId="4" borderId="28" xfId="78" applyNumberFormat="1" applyFont="1" applyFill="1" applyBorder="1" applyAlignment="1" applyProtection="1">
      <alignment horizontal="center" vertical="center" wrapText="1"/>
      <protection/>
    </xf>
    <xf numFmtId="3" fontId="15" fillId="4" borderId="20" xfId="78" applyNumberFormat="1" applyFont="1" applyFill="1" applyBorder="1" applyAlignment="1" applyProtection="1">
      <alignment horizontal="center" vertical="center" wrapText="1"/>
      <protection/>
    </xf>
    <xf numFmtId="3" fontId="15" fillId="4" borderId="8" xfId="78" applyNumberFormat="1" applyFont="1" applyFill="1" applyBorder="1" applyAlignment="1" applyProtection="1">
      <alignment horizontal="center" vertical="center" wrapText="1"/>
      <protection/>
    </xf>
    <xf numFmtId="3" fontId="15" fillId="4" borderId="21" xfId="78" applyNumberFormat="1" applyFont="1" applyFill="1" applyBorder="1" applyAlignment="1" applyProtection="1">
      <alignment horizontal="center" vertical="center" wrapText="1"/>
      <protection/>
    </xf>
    <xf numFmtId="3" fontId="15" fillId="4" borderId="23" xfId="78" applyNumberFormat="1" applyFont="1" applyFill="1" applyBorder="1" applyAlignment="1" applyProtection="1">
      <alignment horizontal="center" vertical="center" wrapText="1"/>
      <protection/>
    </xf>
    <xf numFmtId="3" fontId="15" fillId="4" borderId="22" xfId="78" applyNumberFormat="1" applyFont="1" applyFill="1" applyBorder="1" applyAlignment="1" applyProtection="1">
      <alignment horizontal="center" vertical="center" wrapText="1"/>
      <protection/>
    </xf>
    <xf numFmtId="0" fontId="0" fillId="24" borderId="34" xfId="78" applyFont="1" applyFill="1" applyBorder="1" applyAlignment="1" applyProtection="1">
      <alignment horizontal="left" vertical="center" wrapText="1" indent="1"/>
      <protection/>
    </xf>
    <xf numFmtId="0" fontId="0" fillId="21" borderId="8" xfId="78" applyFont="1" applyFill="1" applyBorder="1" applyAlignment="1" applyProtection="1">
      <alignment horizontal="center" vertical="center" wrapText="1"/>
      <protection locked="0"/>
    </xf>
    <xf numFmtId="49" fontId="0" fillId="21" borderId="41" xfId="78" applyNumberFormat="1" applyFont="1" applyFill="1" applyBorder="1" applyAlignment="1" applyProtection="1">
      <alignment horizontal="center" vertical="center" wrapText="1"/>
      <protection locked="0"/>
    </xf>
    <xf numFmtId="0" fontId="15" fillId="24" borderId="41" xfId="78" applyFont="1" applyFill="1" applyBorder="1" applyAlignment="1" applyProtection="1">
      <alignment horizontal="center" vertical="center" wrapText="1"/>
      <protection/>
    </xf>
    <xf numFmtId="0" fontId="47" fillId="24" borderId="14" xfId="78" applyFont="1" applyFill="1" applyBorder="1" applyAlignment="1" applyProtection="1">
      <alignment horizontal="center" vertical="center" wrapText="1"/>
      <protection/>
    </xf>
    <xf numFmtId="0" fontId="47" fillId="24" borderId="32" xfId="78" applyFont="1" applyFill="1" applyBorder="1" applyAlignment="1" applyProtection="1">
      <alignment horizontal="center" vertical="center" wrapText="1"/>
      <protection/>
    </xf>
    <xf numFmtId="49" fontId="47" fillId="24" borderId="32" xfId="78" applyNumberFormat="1" applyFont="1" applyFill="1" applyBorder="1" applyAlignment="1" applyProtection="1">
      <alignment horizontal="center" vertical="center" wrapText="1"/>
      <protection/>
    </xf>
    <xf numFmtId="0" fontId="47" fillId="24" borderId="33" xfId="78" applyFont="1" applyFill="1" applyBorder="1" applyAlignment="1" applyProtection="1">
      <alignment horizontal="center" vertical="center" wrapText="1"/>
      <protection/>
    </xf>
    <xf numFmtId="49" fontId="0" fillId="21" borderId="24" xfId="78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49" fontId="0" fillId="24" borderId="35" xfId="78" applyNumberFormat="1" applyFont="1" applyFill="1" applyBorder="1" applyAlignment="1" applyProtection="1">
      <alignment horizontal="left" vertical="center" wrapText="1" indent="1"/>
      <protection/>
    </xf>
    <xf numFmtId="0" fontId="0" fillId="24" borderId="36" xfId="78" applyFont="1" applyFill="1" applyBorder="1" applyAlignment="1" applyProtection="1">
      <alignment horizontal="left" vertical="center" wrapText="1"/>
      <protection/>
    </xf>
    <xf numFmtId="49" fontId="0" fillId="24" borderId="43" xfId="78" applyNumberFormat="1" applyFont="1" applyFill="1" applyBorder="1" applyAlignment="1" applyProtection="1">
      <alignment horizontal="left" vertical="center" wrapText="1" indent="1"/>
      <protection/>
    </xf>
    <xf numFmtId="0" fontId="0" fillId="24" borderId="44" xfId="78" applyFont="1" applyFill="1" applyBorder="1" applyAlignment="1" applyProtection="1">
      <alignment horizontal="left" vertical="center" wrapText="1"/>
      <protection/>
    </xf>
    <xf numFmtId="0" fontId="0" fillId="21" borderId="44" xfId="78" applyFont="1" applyFill="1" applyBorder="1" applyAlignment="1" applyProtection="1">
      <alignment horizontal="center" vertical="center" wrapText="1"/>
      <protection locked="0"/>
    </xf>
    <xf numFmtId="49" fontId="0" fillId="24" borderId="24" xfId="78" applyNumberFormat="1" applyFont="1" applyFill="1" applyBorder="1" applyAlignment="1" applyProtection="1">
      <alignment horizontal="center" vertical="center" wrapText="1"/>
      <protection/>
    </xf>
    <xf numFmtId="0" fontId="15" fillId="24" borderId="45" xfId="78" applyFont="1" applyFill="1" applyBorder="1" applyAlignment="1" applyProtection="1">
      <alignment horizontal="center" vertical="center" wrapText="1"/>
      <protection/>
    </xf>
    <xf numFmtId="49" fontId="15" fillId="24" borderId="32" xfId="78" applyNumberFormat="1" applyFont="1" applyFill="1" applyBorder="1" applyAlignment="1" applyProtection="1">
      <alignment horizontal="center" vertical="center" wrapText="1"/>
      <protection/>
    </xf>
    <xf numFmtId="0" fontId="15" fillId="24" borderId="7" xfId="78" applyFont="1" applyFill="1" applyBorder="1" applyAlignment="1" applyProtection="1">
      <alignment horizontal="center" vertical="center" wrapText="1"/>
      <protection/>
    </xf>
    <xf numFmtId="1" fontId="15" fillId="4" borderId="37" xfId="78" applyNumberFormat="1" applyFont="1" applyFill="1" applyBorder="1" applyAlignment="1" applyProtection="1">
      <alignment horizontal="center" vertical="center" wrapText="1"/>
      <protection/>
    </xf>
    <xf numFmtId="1" fontId="15" fillId="4" borderId="36" xfId="78" applyNumberFormat="1" applyFont="1" applyFill="1" applyBorder="1" applyAlignment="1" applyProtection="1">
      <alignment horizontal="center" vertical="center" wrapText="1"/>
      <protection/>
    </xf>
    <xf numFmtId="0" fontId="0" fillId="24" borderId="34" xfId="78" applyFont="1" applyFill="1" applyBorder="1" applyAlignment="1" applyProtection="1">
      <alignment horizontal="center" vertical="center" wrapText="1"/>
      <protection/>
    </xf>
    <xf numFmtId="0" fontId="0" fillId="24" borderId="46" xfId="78" applyFont="1" applyFill="1" applyBorder="1" applyAlignment="1" applyProtection="1">
      <alignment horizontal="center" vertical="center" wrapText="1"/>
      <protection/>
    </xf>
    <xf numFmtId="0" fontId="15" fillId="24" borderId="8" xfId="78" applyFont="1" applyFill="1" applyBorder="1" applyAlignment="1" applyProtection="1">
      <alignment vertical="center" wrapText="1"/>
      <protection/>
    </xf>
    <xf numFmtId="49" fontId="47" fillId="24" borderId="36" xfId="78" applyNumberFormat="1" applyFont="1" applyFill="1" applyBorder="1" applyAlignment="1" applyProtection="1">
      <alignment horizontal="center" vertical="center" wrapText="1"/>
      <protection/>
    </xf>
    <xf numFmtId="0" fontId="15" fillId="24" borderId="47" xfId="78" applyFont="1" applyFill="1" applyBorder="1" applyAlignment="1" applyProtection="1">
      <alignment horizontal="center" vertical="center" wrapText="1"/>
      <protection/>
    </xf>
    <xf numFmtId="49" fontId="15" fillId="24" borderId="47" xfId="78" applyNumberFormat="1" applyFont="1" applyFill="1" applyBorder="1" applyAlignment="1" applyProtection="1">
      <alignment horizontal="center" vertical="center" wrapText="1"/>
      <protection/>
    </xf>
    <xf numFmtId="0" fontId="15" fillId="24" borderId="48" xfId="78" applyFont="1" applyFill="1" applyBorder="1" applyAlignment="1" applyProtection="1">
      <alignment horizontal="center" vertical="center" wrapText="1"/>
      <protection/>
    </xf>
    <xf numFmtId="0" fontId="15" fillId="24" borderId="49" xfId="78" applyFont="1" applyFill="1" applyBorder="1" applyAlignment="1" applyProtection="1">
      <alignment horizontal="center" vertical="center" wrapText="1"/>
      <protection/>
    </xf>
    <xf numFmtId="49" fontId="0" fillId="26" borderId="50" xfId="78" applyNumberFormat="1" applyFont="1" applyFill="1" applyBorder="1" applyAlignment="1" applyProtection="1">
      <alignment horizontal="left" vertical="center" wrapText="1" indent="1"/>
      <protection/>
    </xf>
    <xf numFmtId="0" fontId="44" fillId="26" borderId="26" xfId="52" applyFont="1" applyFill="1" applyBorder="1" applyAlignment="1" applyProtection="1">
      <alignment horizontal="left" vertical="center" wrapText="1"/>
      <protection/>
    </xf>
    <xf numFmtId="49" fontId="0" fillId="26" borderId="26" xfId="78" applyNumberFormat="1" applyFont="1" applyFill="1" applyBorder="1" applyAlignment="1" applyProtection="1">
      <alignment vertical="center" wrapText="1"/>
      <protection/>
    </xf>
    <xf numFmtId="1" fontId="0" fillId="26" borderId="26" xfId="78" applyNumberFormat="1" applyFont="1" applyFill="1" applyBorder="1" applyAlignment="1" applyProtection="1">
      <alignment horizontal="center" vertical="center" wrapText="1"/>
      <protection/>
    </xf>
    <xf numFmtId="1" fontId="0" fillId="26" borderId="51" xfId="78" applyNumberFormat="1" applyFont="1" applyFill="1" applyBorder="1" applyAlignment="1" applyProtection="1">
      <alignment horizontal="center" vertical="center" wrapText="1"/>
      <protection/>
    </xf>
    <xf numFmtId="49" fontId="15" fillId="24" borderId="24" xfId="78" applyNumberFormat="1" applyFont="1" applyFill="1" applyBorder="1" applyAlignment="1" applyProtection="1">
      <alignment horizontal="center" vertical="center" wrapText="1"/>
      <protection/>
    </xf>
    <xf numFmtId="0" fontId="15" fillId="24" borderId="8" xfId="78" applyFont="1" applyFill="1" applyBorder="1" applyAlignment="1" applyProtection="1">
      <alignment horizontal="left" vertical="center" wrapText="1"/>
      <protection/>
    </xf>
    <xf numFmtId="2" fontId="0" fillId="25" borderId="8" xfId="78" applyNumberFormat="1" applyFont="1" applyFill="1" applyBorder="1" applyAlignment="1" applyProtection="1">
      <alignment horizontal="left" vertical="center" wrapText="1" indent="1"/>
      <protection locked="0"/>
    </xf>
    <xf numFmtId="0" fontId="0" fillId="24" borderId="46" xfId="78" applyFont="1" applyFill="1" applyBorder="1" applyAlignment="1" applyProtection="1">
      <alignment horizontal="center" vertical="center" wrapText="1"/>
      <protection/>
    </xf>
    <xf numFmtId="49" fontId="0" fillId="24" borderId="0" xfId="78" applyNumberFormat="1" applyFont="1" applyFill="1" applyBorder="1" applyAlignment="1" applyProtection="1">
      <alignment horizontal="left" vertical="center" wrapText="1" indent="1"/>
      <protection/>
    </xf>
    <xf numFmtId="0" fontId="44" fillId="24" borderId="0" xfId="52" applyFont="1" applyFill="1" applyBorder="1" applyAlignment="1" applyProtection="1">
      <alignment horizontal="left" vertical="center" wrapText="1"/>
      <protection/>
    </xf>
    <xf numFmtId="49" fontId="0" fillId="24" borderId="40" xfId="78" applyNumberFormat="1" applyFont="1" applyFill="1" applyBorder="1" applyAlignment="1" applyProtection="1">
      <alignment vertical="center" wrapText="1"/>
      <protection/>
    </xf>
    <xf numFmtId="1" fontId="0" fillId="24" borderId="40" xfId="78" applyNumberFormat="1" applyFont="1" applyFill="1" applyBorder="1" applyAlignment="1" applyProtection="1">
      <alignment horizontal="center" vertical="center" wrapText="1"/>
      <protection/>
    </xf>
    <xf numFmtId="1" fontId="0" fillId="24" borderId="0" xfId="78" applyNumberFormat="1" applyFont="1" applyFill="1" applyBorder="1" applyAlignment="1" applyProtection="1">
      <alignment horizontal="center" vertical="center" wrapText="1"/>
      <protection/>
    </xf>
    <xf numFmtId="0" fontId="0" fillId="24" borderId="8" xfId="78" applyFont="1" applyFill="1" applyBorder="1" applyAlignment="1" applyProtection="1">
      <alignment vertical="center" wrapText="1"/>
      <protection/>
    </xf>
    <xf numFmtId="0" fontId="0" fillId="24" borderId="24" xfId="78" applyFont="1" applyFill="1" applyBorder="1" applyAlignment="1" applyProtection="1">
      <alignment vertical="center" wrapText="1"/>
      <protection/>
    </xf>
    <xf numFmtId="1" fontId="15" fillId="24" borderId="47" xfId="78" applyNumberFormat="1" applyFont="1" applyFill="1" applyBorder="1" applyAlignment="1" applyProtection="1">
      <alignment horizontal="center" vertical="center" wrapText="1"/>
      <protection/>
    </xf>
    <xf numFmtId="1" fontId="15" fillId="24" borderId="48" xfId="78" applyNumberFormat="1" applyFont="1" applyFill="1" applyBorder="1" applyAlignment="1" applyProtection="1">
      <alignment horizontal="center" vertical="center" wrapText="1"/>
      <protection/>
    </xf>
    <xf numFmtId="0" fontId="0" fillId="24" borderId="52" xfId="78" applyFont="1" applyFill="1" applyBorder="1" applyAlignment="1" applyProtection="1">
      <alignment horizontal="center" vertical="center" wrapText="1"/>
      <protection/>
    </xf>
    <xf numFmtId="0" fontId="0" fillId="24" borderId="41" xfId="78" applyFont="1" applyFill="1" applyBorder="1" applyAlignment="1" applyProtection="1">
      <alignment vertical="center" wrapText="1"/>
      <protection/>
    </xf>
    <xf numFmtId="49" fontId="0" fillId="24" borderId="36" xfId="78" applyNumberFormat="1" applyFont="1" applyFill="1" applyBorder="1" applyAlignment="1" applyProtection="1">
      <alignment horizontal="center" vertical="center" wrapText="1"/>
      <protection/>
    </xf>
    <xf numFmtId="49" fontId="0" fillId="27" borderId="0" xfId="78" applyNumberFormat="1" applyFont="1" applyFill="1" applyBorder="1" applyAlignment="1" applyProtection="1">
      <alignment horizontal="left" vertical="center" wrapText="1" indent="1"/>
      <protection/>
    </xf>
    <xf numFmtId="0" fontId="44" fillId="27" borderId="0" xfId="52" applyFont="1" applyFill="1" applyBorder="1" applyAlignment="1" applyProtection="1">
      <alignment horizontal="left" vertical="center" wrapText="1"/>
      <protection/>
    </xf>
    <xf numFmtId="49" fontId="0" fillId="27" borderId="40" xfId="78" applyNumberFormat="1" applyFont="1" applyFill="1" applyBorder="1" applyAlignment="1" applyProtection="1">
      <alignment vertical="center" wrapText="1"/>
      <protection/>
    </xf>
    <xf numFmtId="1" fontId="0" fillId="27" borderId="40" xfId="78" applyNumberFormat="1" applyFont="1" applyFill="1" applyBorder="1" applyAlignment="1" applyProtection="1">
      <alignment horizontal="center" vertical="center" wrapText="1"/>
      <protection/>
    </xf>
    <xf numFmtId="1" fontId="0" fillId="27" borderId="0" xfId="78" applyNumberFormat="1" applyFont="1" applyFill="1" applyBorder="1" applyAlignment="1" applyProtection="1">
      <alignment horizontal="center" vertical="center" wrapText="1"/>
      <protection/>
    </xf>
    <xf numFmtId="0" fontId="44" fillId="24" borderId="15" xfId="52" applyFont="1" applyFill="1" applyBorder="1" applyAlignment="1" applyProtection="1">
      <alignment horizontal="center" vertical="center" wrapText="1"/>
      <protection/>
    </xf>
    <xf numFmtId="3" fontId="15" fillId="4" borderId="8" xfId="78" applyNumberFormat="1" applyFont="1" applyFill="1" applyBorder="1" applyAlignment="1" applyProtection="1">
      <alignment horizontal="center" vertical="center"/>
      <protection/>
    </xf>
    <xf numFmtId="3" fontId="15" fillId="4" borderId="20" xfId="78" applyNumberFormat="1" applyFont="1" applyFill="1" applyBorder="1" applyAlignment="1" applyProtection="1">
      <alignment horizontal="center" vertical="center"/>
      <protection/>
    </xf>
    <xf numFmtId="49" fontId="0" fillId="24" borderId="8" xfId="78" applyNumberFormat="1" applyFont="1" applyFill="1" applyBorder="1" applyAlignment="1" applyProtection="1">
      <alignment horizontal="center" vertical="center"/>
      <protection/>
    </xf>
    <xf numFmtId="49" fontId="0" fillId="24" borderId="8" xfId="78" applyNumberFormat="1" applyFont="1" applyFill="1" applyBorder="1" applyAlignment="1" applyProtection="1">
      <alignment horizontal="center" vertical="center"/>
      <protection/>
    </xf>
    <xf numFmtId="49" fontId="0" fillId="24" borderId="24" xfId="78" applyNumberFormat="1" applyFont="1" applyFill="1" applyBorder="1" applyAlignment="1" applyProtection="1">
      <alignment horizontal="center" vertical="center"/>
      <protection/>
    </xf>
    <xf numFmtId="0" fontId="0" fillId="24" borderId="8" xfId="78" applyFont="1" applyFill="1" applyBorder="1" applyAlignment="1" applyProtection="1">
      <alignment horizontal="left" vertical="center" wrapText="1" indent="3"/>
      <protection/>
    </xf>
    <xf numFmtId="0" fontId="0" fillId="24" borderId="24" xfId="78" applyFont="1" applyFill="1" applyBorder="1" applyAlignment="1" applyProtection="1">
      <alignment horizontal="left" vertical="center" wrapText="1" indent="1"/>
      <protection/>
    </xf>
    <xf numFmtId="3" fontId="15" fillId="4" borderId="26" xfId="78" applyNumberFormat="1" applyFont="1" applyFill="1" applyBorder="1" applyAlignment="1" applyProtection="1">
      <alignment horizontal="center" vertical="center" wrapText="1"/>
      <protection/>
    </xf>
    <xf numFmtId="3" fontId="0" fillId="4" borderId="8" xfId="78" applyNumberFormat="1" applyFont="1" applyFill="1" applyBorder="1" applyAlignment="1" applyProtection="1">
      <alignment horizontal="center" vertical="center"/>
      <protection/>
    </xf>
    <xf numFmtId="3" fontId="0" fillId="4" borderId="24" xfId="78" applyNumberFormat="1" applyFont="1" applyFill="1" applyBorder="1" applyAlignment="1" applyProtection="1">
      <alignment horizontal="center" vertical="center"/>
      <protection/>
    </xf>
    <xf numFmtId="49" fontId="0" fillId="26" borderId="39" xfId="78" applyNumberFormat="1" applyFont="1" applyFill="1" applyBorder="1" applyAlignment="1" applyProtection="1">
      <alignment vertical="center" wrapText="1"/>
      <protection/>
    </xf>
    <xf numFmtId="0" fontId="46" fillId="0" borderId="0" xfId="77" applyNumberFormat="1" applyFont="1" applyAlignment="1" applyProtection="1">
      <alignment horizontal="center" vertical="center"/>
      <protection/>
    </xf>
    <xf numFmtId="0" fontId="46" fillId="0" borderId="0" xfId="78" applyNumberFormat="1" applyFont="1" applyAlignment="1" applyProtection="1">
      <alignment/>
      <protection/>
    </xf>
    <xf numFmtId="0" fontId="46" fillId="0" borderId="0" xfId="78" applyFont="1" applyAlignment="1" applyProtection="1">
      <alignment/>
      <protection/>
    </xf>
    <xf numFmtId="49" fontId="47" fillId="24" borderId="8" xfId="78" applyNumberFormat="1" applyFont="1" applyFill="1" applyBorder="1" applyAlignment="1" applyProtection="1">
      <alignment horizontal="center" vertical="center"/>
      <protection/>
    </xf>
    <xf numFmtId="0" fontId="47" fillId="24" borderId="8" xfId="78" applyFont="1" applyFill="1" applyBorder="1" applyAlignment="1" applyProtection="1">
      <alignment horizontal="center" vertical="center"/>
      <protection/>
    </xf>
    <xf numFmtId="0" fontId="47" fillId="24" borderId="20" xfId="78" applyFont="1" applyFill="1" applyBorder="1" applyAlignment="1" applyProtection="1">
      <alignment horizontal="center" vertical="center"/>
      <protection/>
    </xf>
    <xf numFmtId="49" fontId="0" fillId="26" borderId="38" xfId="78" applyNumberFormat="1" applyFont="1" applyFill="1" applyBorder="1" applyAlignment="1" applyProtection="1">
      <alignment vertical="center" wrapText="1"/>
      <protection/>
    </xf>
    <xf numFmtId="0" fontId="0" fillId="25" borderId="8" xfId="78" applyFont="1" applyFill="1" applyBorder="1" applyAlignment="1" applyProtection="1">
      <alignment horizontal="left" vertical="center" wrapText="1" indent="3"/>
      <protection locked="0"/>
    </xf>
    <xf numFmtId="0" fontId="0" fillId="24" borderId="21" xfId="78" applyFont="1" applyFill="1" applyBorder="1" applyAlignment="1" applyProtection="1">
      <alignment vertical="center" wrapText="1"/>
      <protection/>
    </xf>
    <xf numFmtId="0" fontId="0" fillId="24" borderId="23" xfId="78" applyFont="1" applyFill="1" applyBorder="1" applyAlignment="1" applyProtection="1">
      <alignment vertical="center" wrapText="1"/>
      <protection/>
    </xf>
    <xf numFmtId="0" fontId="0" fillId="24" borderId="39" xfId="78" applyFont="1" applyFill="1" applyBorder="1" applyAlignment="1" applyProtection="1">
      <alignment vertical="center" wrapText="1"/>
      <protection/>
    </xf>
    <xf numFmtId="49" fontId="0" fillId="26" borderId="50" xfId="78" applyNumberFormat="1" applyFont="1" applyFill="1" applyBorder="1" applyAlignment="1" applyProtection="1">
      <alignment vertical="center" wrapText="1"/>
      <protection/>
    </xf>
    <xf numFmtId="49" fontId="0" fillId="26" borderId="51" xfId="78" applyNumberFormat="1" applyFont="1" applyFill="1" applyBorder="1" applyAlignment="1" applyProtection="1">
      <alignment vertical="center" wrapText="1"/>
      <protection/>
    </xf>
    <xf numFmtId="0" fontId="15" fillId="24" borderId="50" xfId="78" applyFont="1" applyFill="1" applyBorder="1" applyAlignment="1" applyProtection="1">
      <alignment horizontal="center" vertical="center" wrapText="1"/>
      <protection/>
    </xf>
    <xf numFmtId="0" fontId="15" fillId="24" borderId="25" xfId="78" applyFont="1" applyFill="1" applyBorder="1" applyAlignment="1" applyProtection="1">
      <alignment horizontal="center" vertical="center" wrapText="1"/>
      <protection/>
    </xf>
    <xf numFmtId="0" fontId="40" fillId="0" borderId="0" xfId="78" applyFont="1" applyBorder="1" applyAlignment="1" applyProtection="1">
      <alignment horizontal="right" wrapText="1"/>
      <protection/>
    </xf>
    <xf numFmtId="49" fontId="0" fillId="4" borderId="8" xfId="0" applyFont="1" applyFill="1" applyBorder="1" applyAlignment="1">
      <alignment horizontal="center"/>
    </xf>
    <xf numFmtId="49" fontId="0" fillId="21" borderId="24" xfId="78" applyNumberFormat="1" applyFont="1" applyFill="1" applyBorder="1" applyAlignment="1" applyProtection="1">
      <alignment horizontal="center" vertical="center"/>
      <protection locked="0"/>
    </xf>
    <xf numFmtId="49" fontId="0" fillId="21" borderId="8" xfId="78" applyNumberFormat="1" applyFont="1" applyFill="1" applyBorder="1" applyAlignment="1" applyProtection="1">
      <alignment horizontal="center" vertical="center"/>
      <protection locked="0"/>
    </xf>
    <xf numFmtId="0" fontId="0" fillId="0" borderId="0" xfId="78" applyFont="1" applyFill="1" applyAlignment="1" applyProtection="1">
      <alignment wrapText="1"/>
      <protection/>
    </xf>
    <xf numFmtId="0" fontId="48" fillId="24" borderId="0" xfId="78" applyFont="1" applyFill="1" applyBorder="1" applyAlignment="1" applyProtection="1">
      <alignment vertical="top" wrapText="1"/>
      <protection/>
    </xf>
    <xf numFmtId="0" fontId="15" fillId="24" borderId="0" xfId="78" applyFont="1" applyFill="1" applyBorder="1" applyAlignment="1" applyProtection="1">
      <alignment vertical="top" wrapText="1"/>
      <protection/>
    </xf>
    <xf numFmtId="0" fontId="15" fillId="24" borderId="11" xfId="78" applyFont="1" applyFill="1" applyBorder="1" applyAlignment="1" applyProtection="1">
      <alignment vertical="top" wrapText="1"/>
      <protection/>
    </xf>
    <xf numFmtId="0" fontId="0" fillId="24" borderId="0" xfId="78" applyFont="1" applyFill="1" applyBorder="1" applyAlignment="1" applyProtection="1">
      <alignment wrapText="1"/>
      <protection/>
    </xf>
    <xf numFmtId="0" fontId="0" fillId="24" borderId="11" xfId="78" applyFont="1" applyFill="1" applyBorder="1" applyAlignment="1" applyProtection="1">
      <alignment wrapText="1"/>
      <protection/>
    </xf>
    <xf numFmtId="0" fontId="15" fillId="24" borderId="53" xfId="78" applyFont="1" applyFill="1" applyBorder="1" applyAlignment="1" applyProtection="1">
      <alignment horizontal="center" vertical="center" wrapText="1"/>
      <protection/>
    </xf>
    <xf numFmtId="0" fontId="15" fillId="24" borderId="54" xfId="78" applyFont="1" applyFill="1" applyBorder="1" applyAlignment="1" applyProtection="1">
      <alignment horizontal="center" vertical="center" wrapText="1"/>
      <protection/>
    </xf>
    <xf numFmtId="49" fontId="0" fillId="24" borderId="26" xfId="78" applyNumberFormat="1" applyFont="1" applyFill="1" applyBorder="1" applyAlignment="1" applyProtection="1">
      <alignment vertical="center" wrapText="1"/>
      <protection/>
    </xf>
    <xf numFmtId="49" fontId="0" fillId="24" borderId="51" xfId="78" applyNumberFormat="1" applyFont="1" applyFill="1" applyBorder="1" applyAlignment="1" applyProtection="1">
      <alignment vertical="center" wrapText="1"/>
      <protection/>
    </xf>
    <xf numFmtId="0" fontId="0" fillId="24" borderId="31" xfId="78" applyFont="1" applyFill="1" applyBorder="1" applyAlignment="1" applyProtection="1">
      <alignment wrapText="1"/>
      <protection/>
    </xf>
    <xf numFmtId="0" fontId="0" fillId="4" borderId="8" xfId="79" applyFont="1" applyFill="1" applyBorder="1" applyAlignment="1">
      <alignment horizontal="center"/>
      <protection/>
    </xf>
    <xf numFmtId="0" fontId="43" fillId="0" borderId="0" xfId="75" applyFont="1">
      <alignment/>
      <protection/>
    </xf>
    <xf numFmtId="0" fontId="0" fillId="21" borderId="50" xfId="78" applyFont="1" applyFill="1" applyBorder="1" applyAlignment="1" applyProtection="1">
      <alignment horizontal="left" vertical="center" wrapText="1"/>
      <protection locked="0"/>
    </xf>
    <xf numFmtId="49" fontId="0" fillId="21" borderId="34" xfId="78" applyNumberFormat="1" applyFont="1" applyFill="1" applyBorder="1" applyAlignment="1" applyProtection="1">
      <alignment horizontal="center" vertical="center" wrapText="1"/>
      <protection locked="0"/>
    </xf>
    <xf numFmtId="0" fontId="0" fillId="21" borderId="38" xfId="78" applyFont="1" applyFill="1" applyBorder="1" applyAlignment="1" applyProtection="1">
      <alignment horizontal="left" vertical="center" wrapText="1"/>
      <protection locked="0"/>
    </xf>
    <xf numFmtId="3" fontId="0" fillId="21" borderId="19" xfId="78" applyNumberFormat="1" applyFont="1" applyFill="1" applyBorder="1" applyAlignment="1" applyProtection="1">
      <alignment horizontal="center" vertical="center" wrapText="1"/>
      <protection locked="0"/>
    </xf>
    <xf numFmtId="3" fontId="0" fillId="21" borderId="21" xfId="78" applyNumberFormat="1" applyFont="1" applyFill="1" applyBorder="1" applyAlignment="1" applyProtection="1">
      <alignment horizontal="center" vertical="center" wrapText="1"/>
      <protection locked="0"/>
    </xf>
    <xf numFmtId="0" fontId="0" fillId="21" borderId="55" xfId="78" applyFont="1" applyFill="1" applyBorder="1" applyAlignment="1" applyProtection="1">
      <alignment horizontal="left" vertical="center" wrapText="1"/>
      <protection locked="0"/>
    </xf>
    <xf numFmtId="2" fontId="0" fillId="21" borderId="19" xfId="78" applyNumberFormat="1" applyFont="1" applyFill="1" applyBorder="1" applyAlignment="1" applyProtection="1">
      <alignment horizontal="left" vertical="center" wrapText="1"/>
      <protection locked="0"/>
    </xf>
    <xf numFmtId="49" fontId="0" fillId="21" borderId="19" xfId="78" applyNumberFormat="1" applyFont="1" applyFill="1" applyBorder="1" applyAlignment="1" applyProtection="1">
      <alignment horizontal="center" vertical="center" wrapText="1"/>
      <protection locked="0"/>
    </xf>
    <xf numFmtId="1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0" fontId="0" fillId="21" borderId="56" xfId="78" applyFont="1" applyFill="1" applyBorder="1" applyAlignment="1" applyProtection="1">
      <alignment horizontal="left" vertical="center" wrapText="1" indent="2"/>
      <protection locked="0"/>
    </xf>
    <xf numFmtId="49" fontId="0" fillId="21" borderId="16" xfId="78" applyNumberFormat="1" applyFont="1" applyFill="1" applyBorder="1" applyAlignment="1" applyProtection="1">
      <alignment horizontal="center" vertical="center"/>
      <protection locked="0"/>
    </xf>
    <xf numFmtId="3" fontId="0" fillId="21" borderId="19" xfId="78" applyNumberFormat="1" applyFont="1" applyFill="1" applyBorder="1" applyAlignment="1" applyProtection="1">
      <alignment horizontal="center" vertical="center"/>
      <protection locked="0"/>
    </xf>
    <xf numFmtId="3" fontId="0" fillId="21" borderId="20" xfId="78" applyNumberFormat="1" applyFont="1" applyFill="1" applyBorder="1" applyAlignment="1" applyProtection="1">
      <alignment horizontal="center" vertical="center"/>
      <protection locked="0"/>
    </xf>
    <xf numFmtId="0" fontId="0" fillId="21" borderId="38" xfId="78" applyFont="1" applyFill="1" applyBorder="1" applyAlignment="1" applyProtection="1">
      <alignment horizontal="left" vertical="center" wrapText="1" indent="2"/>
      <protection locked="0"/>
    </xf>
    <xf numFmtId="49" fontId="0" fillId="21" borderId="38" xfId="78" applyNumberFormat="1" applyFont="1" applyFill="1" applyBorder="1" applyAlignment="1" applyProtection="1">
      <alignment horizontal="center" vertical="center" wrapText="1"/>
      <protection locked="0"/>
    </xf>
    <xf numFmtId="0" fontId="0" fillId="21" borderId="50" xfId="78" applyFont="1" applyFill="1" applyBorder="1" applyAlignment="1" applyProtection="1">
      <alignment horizontal="left" vertical="center" wrapText="1" indent="2"/>
      <protection locked="0"/>
    </xf>
    <xf numFmtId="3" fontId="0" fillId="21" borderId="24" xfId="78" applyNumberFormat="1" applyFont="1" applyFill="1" applyBorder="1" applyAlignment="1" applyProtection="1">
      <alignment horizontal="center" vertical="center" wrapText="1"/>
      <protection locked="0"/>
    </xf>
    <xf numFmtId="3" fontId="0" fillId="21" borderId="28" xfId="78" applyNumberFormat="1" applyFont="1" applyFill="1" applyBorder="1" applyAlignment="1" applyProtection="1">
      <alignment horizontal="center" vertical="center" wrapText="1"/>
      <protection locked="0"/>
    </xf>
    <xf numFmtId="3" fontId="0" fillId="21" borderId="50" xfId="78" applyNumberFormat="1" applyFont="1" applyFill="1" applyBorder="1" applyAlignment="1" applyProtection="1">
      <alignment horizontal="left" wrapText="1" indent="2"/>
      <protection locked="0"/>
    </xf>
    <xf numFmtId="3" fontId="0" fillId="21" borderId="50" xfId="78" applyNumberFormat="1" applyFont="1" applyFill="1" applyBorder="1" applyAlignment="1" applyProtection="1">
      <alignment wrapText="1"/>
      <protection locked="0"/>
    </xf>
    <xf numFmtId="3" fontId="0" fillId="21" borderId="34" xfId="78" applyNumberFormat="1" applyFont="1" applyFill="1" applyBorder="1" applyAlignment="1" applyProtection="1">
      <alignment horizontal="center" vertical="center" wrapText="1"/>
      <protection locked="0"/>
    </xf>
    <xf numFmtId="0" fontId="46" fillId="17" borderId="0" xfId="77" applyNumberFormat="1" applyFont="1" applyFill="1" applyAlignment="1" applyProtection="1">
      <alignment horizontal="center" vertical="center" wrapText="1"/>
      <protection locked="0"/>
    </xf>
    <xf numFmtId="0" fontId="46" fillId="17" borderId="0" xfId="77" applyNumberFormat="1" applyFont="1" applyFill="1" applyAlignment="1" applyProtection="1">
      <alignment horizontal="center" vertical="center"/>
      <protection locked="0"/>
    </xf>
    <xf numFmtId="49" fontId="0" fillId="0" borderId="0" xfId="0" applyAlignment="1" applyProtection="1">
      <alignment vertical="top"/>
      <protection/>
    </xf>
    <xf numFmtId="49" fontId="0" fillId="17" borderId="0" xfId="0" applyFill="1" applyAlignment="1" applyProtection="1">
      <alignment vertical="top"/>
      <protection/>
    </xf>
    <xf numFmtId="49" fontId="0" fillId="17" borderId="0" xfId="0" applyFill="1" applyAlignment="1" applyProtection="1">
      <alignment vertical="top"/>
      <protection locked="0"/>
    </xf>
    <xf numFmtId="49" fontId="0" fillId="0" borderId="0" xfId="74" applyNumberFormat="1" applyProtection="1">
      <alignment vertical="top"/>
      <protection/>
    </xf>
    <xf numFmtId="49" fontId="0" fillId="21" borderId="8" xfId="78" applyNumberFormat="1" applyFont="1" applyFill="1" applyBorder="1" applyAlignment="1" applyProtection="1">
      <alignment horizontal="center" vertical="center"/>
      <protection locked="0"/>
    </xf>
    <xf numFmtId="49" fontId="0" fillId="21" borderId="24" xfId="78" applyNumberFormat="1" applyFont="1" applyFill="1" applyBorder="1" applyAlignment="1" applyProtection="1">
      <alignment horizontal="center" vertical="center"/>
      <protection locked="0"/>
    </xf>
    <xf numFmtId="0" fontId="0" fillId="0" borderId="16" xfId="76" applyFont="1" applyBorder="1" applyAlignment="1" applyProtection="1">
      <alignment vertical="top" wrapText="1"/>
      <protection/>
    </xf>
    <xf numFmtId="0" fontId="15" fillId="24" borderId="17" xfId="76" applyFont="1" applyFill="1" applyBorder="1" applyAlignment="1" applyProtection="1">
      <alignment vertical="center" wrapText="1"/>
      <protection/>
    </xf>
    <xf numFmtId="206" fontId="0" fillId="24" borderId="18" xfId="55" applyFont="1" applyFill="1" applyBorder="1" applyAlignment="1" applyProtection="1">
      <alignment vertical="top" wrapText="1"/>
      <protection/>
    </xf>
    <xf numFmtId="0" fontId="0" fillId="0" borderId="0" xfId="76" applyFont="1" applyFill="1" applyAlignment="1" applyProtection="1">
      <alignment vertical="top" wrapText="1"/>
      <protection/>
    </xf>
    <xf numFmtId="0" fontId="0" fillId="0" borderId="0" xfId="76" applyFont="1" applyAlignment="1" applyProtection="1">
      <alignment vertical="top" wrapText="1"/>
      <protection/>
    </xf>
    <xf numFmtId="0" fontId="0" fillId="0" borderId="0" xfId="76" applyFont="1" applyAlignment="1" applyProtection="1">
      <alignment wrapText="1"/>
      <protection/>
    </xf>
    <xf numFmtId="0" fontId="46" fillId="24" borderId="15" xfId="76" applyFont="1" applyFill="1" applyBorder="1" applyAlignment="1" applyProtection="1">
      <alignment wrapText="1"/>
      <protection/>
    </xf>
    <xf numFmtId="0" fontId="0" fillId="24" borderId="0" xfId="76" applyFont="1" applyFill="1" applyBorder="1" applyAlignment="1" applyProtection="1">
      <alignment wrapText="1"/>
      <protection/>
    </xf>
    <xf numFmtId="0" fontId="15" fillId="25" borderId="57" xfId="76" applyNumberFormat="1" applyFont="1" applyFill="1" applyBorder="1" applyAlignment="1" applyProtection="1">
      <alignment horizontal="center" vertical="center" wrapText="1"/>
      <protection locked="0"/>
    </xf>
    <xf numFmtId="0" fontId="15" fillId="25" borderId="47" xfId="76" applyNumberFormat="1" applyFont="1" applyFill="1" applyBorder="1" applyAlignment="1" applyProtection="1">
      <alignment horizontal="center" vertical="center" wrapText="1"/>
      <protection locked="0"/>
    </xf>
    <xf numFmtId="0" fontId="15" fillId="24" borderId="48" xfId="76" applyFont="1" applyFill="1" applyBorder="1" applyAlignment="1" applyProtection="1">
      <alignment horizontal="left" vertical="center" wrapText="1"/>
      <protection/>
    </xf>
    <xf numFmtId="0" fontId="0" fillId="24" borderId="0" xfId="76" applyFont="1" applyFill="1" applyBorder="1" applyAlignment="1" applyProtection="1">
      <alignment vertical="center" wrapText="1"/>
      <protection/>
    </xf>
    <xf numFmtId="0" fontId="0" fillId="0" borderId="0" xfId="76" applyFont="1" applyBorder="1" applyAlignment="1" applyProtection="1">
      <alignment wrapText="1"/>
      <protection/>
    </xf>
    <xf numFmtId="0" fontId="0" fillId="24" borderId="11" xfId="76" applyFont="1" applyFill="1" applyBorder="1" applyAlignment="1" applyProtection="1">
      <alignment wrapText="1"/>
      <protection/>
    </xf>
    <xf numFmtId="0" fontId="0" fillId="0" borderId="0" xfId="76" applyFont="1" applyFill="1" applyAlignment="1" applyProtection="1">
      <alignment wrapText="1"/>
      <protection/>
    </xf>
    <xf numFmtId="14" fontId="46" fillId="24" borderId="15" xfId="76" applyNumberFormat="1" applyFont="1" applyFill="1" applyBorder="1" applyAlignment="1" applyProtection="1">
      <alignment horizontal="left" wrapText="1"/>
      <protection/>
    </xf>
    <xf numFmtId="0" fontId="0" fillId="24" borderId="58" xfId="76" applyFont="1" applyFill="1" applyBorder="1" applyAlignment="1" applyProtection="1">
      <alignment vertical="top" wrapText="1"/>
      <protection/>
    </xf>
    <xf numFmtId="0" fontId="0" fillId="24" borderId="58" xfId="76" applyFont="1" applyFill="1" applyBorder="1" applyAlignment="1" applyProtection="1">
      <alignment horizontal="center" vertical="center" wrapText="1"/>
      <protection/>
    </xf>
    <xf numFmtId="0" fontId="0" fillId="24" borderId="0" xfId="76" applyFont="1" applyFill="1" applyBorder="1" applyAlignment="1" applyProtection="1">
      <alignment horizontal="right" vertical="center" wrapText="1"/>
      <protection/>
    </xf>
    <xf numFmtId="0" fontId="0" fillId="24" borderId="15" xfId="76" applyFont="1" applyFill="1" applyBorder="1" applyAlignment="1" applyProtection="1">
      <alignment wrapText="1"/>
      <protection/>
    </xf>
    <xf numFmtId="0" fontId="0" fillId="24" borderId="59" xfId="76" applyFont="1" applyFill="1" applyBorder="1" applyAlignment="1" applyProtection="1">
      <alignment horizontal="right" vertical="center" wrapText="1"/>
      <protection/>
    </xf>
    <xf numFmtId="0" fontId="0" fillId="24" borderId="60" xfId="76" applyFont="1" applyFill="1" applyBorder="1" applyAlignment="1" applyProtection="1">
      <alignment horizontal="center" wrapText="1"/>
      <protection/>
    </xf>
    <xf numFmtId="0" fontId="0" fillId="0" borderId="0" xfId="76" applyFont="1" applyFill="1" applyBorder="1" applyAlignment="1" applyProtection="1">
      <alignment wrapText="1"/>
      <protection/>
    </xf>
    <xf numFmtId="0" fontId="0" fillId="24" borderId="11" xfId="76" applyFont="1" applyFill="1" applyBorder="1" applyAlignment="1" applyProtection="1">
      <alignment horizontal="center" vertical="center" wrapText="1"/>
      <protection/>
    </xf>
    <xf numFmtId="0" fontId="15" fillId="24" borderId="8" xfId="76" applyFont="1" applyFill="1" applyBorder="1" applyAlignment="1" applyProtection="1">
      <alignment horizontal="center" vertical="center" wrapText="1"/>
      <protection/>
    </xf>
    <xf numFmtId="0" fontId="0" fillId="24" borderId="32" xfId="76" applyFont="1" applyFill="1" applyBorder="1" applyAlignment="1" applyProtection="1">
      <alignment horizontal="center" vertical="center" wrapText="1"/>
      <protection/>
    </xf>
    <xf numFmtId="0" fontId="15" fillId="25" borderId="32" xfId="76" applyFont="1" applyFill="1" applyBorder="1" applyAlignment="1" applyProtection="1">
      <alignment horizontal="center" vertical="center" wrapText="1"/>
      <protection locked="0"/>
    </xf>
    <xf numFmtId="0" fontId="0" fillId="24" borderId="58" xfId="76" applyFont="1" applyFill="1" applyBorder="1" applyAlignment="1" applyProtection="1">
      <alignment wrapText="1"/>
      <protection/>
    </xf>
    <xf numFmtId="0" fontId="0" fillId="24" borderId="11" xfId="76" applyFont="1" applyFill="1" applyBorder="1" applyAlignment="1" applyProtection="1">
      <alignment vertical="center" wrapText="1"/>
      <protection/>
    </xf>
    <xf numFmtId="0" fontId="15" fillId="24" borderId="15" xfId="76" applyFont="1" applyFill="1" applyBorder="1" applyAlignment="1" applyProtection="1">
      <alignment horizontal="center" vertical="center" wrapText="1"/>
      <protection/>
    </xf>
    <xf numFmtId="0" fontId="15" fillId="24" borderId="0" xfId="76" applyFont="1" applyFill="1" applyBorder="1" applyAlignment="1" applyProtection="1">
      <alignment horizontal="center" vertical="center" wrapText="1"/>
      <protection/>
    </xf>
    <xf numFmtId="0" fontId="15" fillId="24" borderId="11" xfId="76" applyFont="1" applyFill="1" applyBorder="1" applyAlignment="1" applyProtection="1">
      <alignment horizontal="center" vertical="center" wrapText="1"/>
      <protection/>
    </xf>
    <xf numFmtId="49" fontId="0" fillId="24" borderId="15" xfId="81" applyNumberFormat="1" applyFont="1" applyFill="1" applyBorder="1" applyAlignment="1" applyProtection="1">
      <alignment horizontal="center" vertical="center" wrapText="1"/>
      <protection/>
    </xf>
    <xf numFmtId="49" fontId="0" fillId="24" borderId="0" xfId="81" applyNumberFormat="1" applyFont="1" applyFill="1" applyBorder="1" applyAlignment="1" applyProtection="1">
      <alignment horizontal="center" vertical="center" wrapText="1"/>
      <protection/>
    </xf>
    <xf numFmtId="0" fontId="0" fillId="24" borderId="29" xfId="76" applyFont="1" applyFill="1" applyBorder="1" applyAlignment="1" applyProtection="1">
      <alignment wrapText="1"/>
      <protection/>
    </xf>
    <xf numFmtId="0" fontId="0" fillId="24" borderId="30" xfId="76" applyFont="1" applyFill="1" applyBorder="1" applyAlignment="1" applyProtection="1">
      <alignment wrapText="1"/>
      <protection/>
    </xf>
    <xf numFmtId="0" fontId="15" fillId="24" borderId="30" xfId="76" applyFont="1" applyFill="1" applyBorder="1" applyAlignment="1" applyProtection="1">
      <alignment horizontal="center" vertical="center" wrapText="1"/>
      <protection/>
    </xf>
    <xf numFmtId="0" fontId="15" fillId="24" borderId="31" xfId="76" applyFont="1" applyFill="1" applyBorder="1" applyAlignment="1" applyProtection="1">
      <alignment horizontal="center" vertical="center" wrapText="1"/>
      <protection/>
    </xf>
    <xf numFmtId="3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0" fontId="15" fillId="25" borderId="41" xfId="76" applyFont="1" applyFill="1" applyBorder="1" applyAlignment="1" applyProtection="1">
      <alignment horizontal="center" vertical="center" wrapText="1"/>
      <protection locked="0"/>
    </xf>
    <xf numFmtId="0" fontId="15" fillId="25" borderId="42" xfId="76" applyFont="1" applyFill="1" applyBorder="1" applyAlignment="1" applyProtection="1">
      <alignment horizontal="center" vertical="center" wrapText="1"/>
      <protection locked="0"/>
    </xf>
    <xf numFmtId="0" fontId="0" fillId="25" borderId="21" xfId="75" applyFont="1" applyFill="1" applyBorder="1" applyAlignment="1" applyProtection="1">
      <alignment horizontal="center" vertical="center" wrapText="1"/>
      <protection locked="0"/>
    </xf>
    <xf numFmtId="0" fontId="0" fillId="25" borderId="23" xfId="75" applyFont="1" applyFill="1" applyBorder="1" applyAlignment="1" applyProtection="1">
      <alignment horizontal="center" vertical="center" wrapText="1"/>
      <protection locked="0"/>
    </xf>
    <xf numFmtId="0" fontId="0" fillId="25" borderId="22" xfId="75" applyFont="1" applyFill="1" applyBorder="1" applyAlignment="1" applyProtection="1">
      <alignment horizontal="center" vertical="center" wrapText="1"/>
      <protection locked="0"/>
    </xf>
    <xf numFmtId="1" fontId="0" fillId="21" borderId="20" xfId="78" applyNumberFormat="1" applyFont="1" applyFill="1" applyBorder="1" applyAlignment="1" applyProtection="1">
      <alignment horizontal="center" vertical="center" wrapText="1"/>
      <protection locked="0"/>
    </xf>
    <xf numFmtId="1" fontId="0" fillId="21" borderId="28" xfId="78" applyNumberFormat="1" applyFont="1" applyFill="1" applyBorder="1" applyAlignment="1" applyProtection="1">
      <alignment horizontal="center" vertical="center" wrapText="1"/>
      <protection locked="0"/>
    </xf>
    <xf numFmtId="1" fontId="0" fillId="21" borderId="61" xfId="78" applyNumberFormat="1" applyFont="1" applyFill="1" applyBorder="1" applyAlignment="1" applyProtection="1">
      <alignment horizontal="center" vertical="center" wrapText="1"/>
      <protection locked="0"/>
    </xf>
    <xf numFmtId="0" fontId="0" fillId="25" borderId="21" xfId="76" applyFont="1" applyFill="1" applyBorder="1" applyAlignment="1" applyProtection="1">
      <alignment horizontal="center" vertical="center" wrapText="1"/>
      <protection locked="0"/>
    </xf>
    <xf numFmtId="0" fontId="0" fillId="25" borderId="39" xfId="76" applyFont="1" applyFill="1" applyBorder="1" applyAlignment="1" applyProtection="1">
      <alignment horizontal="center" vertical="center" wrapText="1"/>
      <protection locked="0"/>
    </xf>
    <xf numFmtId="0" fontId="0" fillId="25" borderId="32" xfId="75" applyFont="1" applyFill="1" applyBorder="1" applyAlignment="1" applyProtection="1">
      <alignment vertical="center" wrapText="1"/>
      <protection locked="0"/>
    </xf>
    <xf numFmtId="0" fontId="0" fillId="25" borderId="32" xfId="75" applyFont="1" applyFill="1" applyBorder="1" applyAlignment="1" applyProtection="1">
      <alignment vertical="center" wrapText="1"/>
      <protection locked="0"/>
    </xf>
    <xf numFmtId="0" fontId="0" fillId="25" borderId="33" xfId="75" applyFont="1" applyFill="1" applyBorder="1" applyAlignment="1" applyProtection="1">
      <alignment vertical="center" wrapText="1"/>
      <protection locked="0"/>
    </xf>
    <xf numFmtId="3" fontId="0" fillId="21" borderId="20" xfId="78" applyNumberFormat="1" applyFont="1" applyFill="1" applyBorder="1" applyAlignment="1" applyProtection="1">
      <alignment horizontal="center" vertical="center"/>
      <protection locked="0"/>
    </xf>
    <xf numFmtId="3" fontId="0" fillId="21" borderId="8" xfId="78" applyNumberFormat="1" applyFont="1" applyFill="1" applyBorder="1" applyAlignment="1" applyProtection="1">
      <alignment horizontal="center" vertical="center"/>
      <protection locked="0"/>
    </xf>
    <xf numFmtId="0" fontId="0" fillId="24" borderId="24" xfId="81" applyNumberFormat="1" applyFont="1" applyFill="1" applyBorder="1" applyAlignment="1" applyProtection="1">
      <alignment horizontal="center" vertical="center" wrapText="1"/>
      <protection/>
    </xf>
    <xf numFmtId="0" fontId="45" fillId="24" borderId="0" xfId="76" applyFont="1" applyFill="1" applyBorder="1" applyAlignment="1" applyProtection="1">
      <alignment horizontal="center" vertical="center" wrapText="1"/>
      <protection/>
    </xf>
    <xf numFmtId="0" fontId="0" fillId="24" borderId="0" xfId="76" applyFont="1" applyFill="1" applyBorder="1" applyAlignment="1" applyProtection="1">
      <alignment horizontal="center" vertical="center" wrapText="1"/>
      <protection/>
    </xf>
    <xf numFmtId="0" fontId="0" fillId="21" borderId="24" xfId="80" applyNumberFormat="1" applyFont="1" applyFill="1" applyBorder="1" applyAlignment="1" applyProtection="1">
      <alignment horizontal="center" vertical="center" wrapText="1"/>
      <protection locked="0"/>
    </xf>
    <xf numFmtId="0" fontId="0" fillId="21" borderId="24" xfId="80" applyNumberFormat="1" applyFont="1" applyFill="1" applyBorder="1" applyAlignment="1" applyProtection="1">
      <alignment horizontal="center" vertical="center" wrapText="1"/>
      <protection locked="0"/>
    </xf>
    <xf numFmtId="0" fontId="0" fillId="21" borderId="28" xfId="80" applyNumberFormat="1" applyFont="1" applyFill="1" applyBorder="1" applyAlignment="1" applyProtection="1">
      <alignment horizontal="center" vertical="center" wrapText="1"/>
      <protection locked="0"/>
    </xf>
    <xf numFmtId="0" fontId="0" fillId="24" borderId="24" xfId="76" applyFont="1" applyFill="1" applyBorder="1" applyAlignment="1" applyProtection="1">
      <alignment horizontal="center" vertical="center" wrapText="1"/>
      <protection/>
    </xf>
    <xf numFmtId="0" fontId="0" fillId="21" borderId="24" xfId="75" applyFont="1" applyFill="1" applyBorder="1" applyAlignment="1" applyProtection="1">
      <alignment vertical="center" wrapText="1"/>
      <protection locked="0"/>
    </xf>
    <xf numFmtId="0" fontId="0" fillId="21" borderId="24" xfId="75" applyFont="1" applyFill="1" applyBorder="1" applyAlignment="1" applyProtection="1">
      <alignment vertical="center" wrapText="1"/>
      <protection locked="0"/>
    </xf>
    <xf numFmtId="0" fontId="0" fillId="21" borderId="28" xfId="75" applyFont="1" applyFill="1" applyBorder="1" applyAlignment="1" applyProtection="1">
      <alignment vertical="center" wrapText="1"/>
      <protection locked="0"/>
    </xf>
    <xf numFmtId="49" fontId="0" fillId="24" borderId="32" xfId="81" applyNumberFormat="1" applyFont="1" applyFill="1" applyBorder="1" applyAlignment="1" applyProtection="1">
      <alignment horizontal="center" vertical="center" wrapText="1"/>
      <protection/>
    </xf>
    <xf numFmtId="49" fontId="0" fillId="24" borderId="8" xfId="81" applyNumberFormat="1" applyFont="1" applyFill="1" applyBorder="1" applyAlignment="1" applyProtection="1">
      <alignment horizontal="center" vertical="center" wrapText="1"/>
      <protection/>
    </xf>
    <xf numFmtId="49" fontId="0" fillId="21" borderId="8" xfId="80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80" applyNumberFormat="1" applyFont="1" applyFill="1" applyBorder="1" applyAlignment="1" applyProtection="1">
      <alignment horizontal="center" vertical="center" wrapText="1"/>
      <protection locked="0"/>
    </xf>
    <xf numFmtId="49" fontId="0" fillId="21" borderId="20" xfId="8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81" applyNumberFormat="1" applyFont="1" applyFill="1" applyBorder="1" applyAlignment="1" applyProtection="1">
      <alignment horizontal="center" vertical="center" wrapText="1"/>
      <protection/>
    </xf>
    <xf numFmtId="0" fontId="0" fillId="24" borderId="11" xfId="76" applyFont="1" applyFill="1" applyBorder="1" applyAlignment="1" applyProtection="1">
      <alignment horizontal="center" vertical="center" wrapText="1"/>
      <protection/>
    </xf>
    <xf numFmtId="49" fontId="0" fillId="21" borderId="32" xfId="80" applyNumberFormat="1" applyFont="1" applyFill="1" applyBorder="1" applyAlignment="1" applyProtection="1">
      <alignment horizontal="center" vertical="center" wrapText="1"/>
      <protection locked="0"/>
    </xf>
    <xf numFmtId="49" fontId="0" fillId="21" borderId="32" xfId="80" applyNumberFormat="1" applyFont="1" applyFill="1" applyBorder="1" applyAlignment="1" applyProtection="1">
      <alignment horizontal="center" vertical="center" wrapText="1"/>
      <protection locked="0"/>
    </xf>
    <xf numFmtId="49" fontId="0" fillId="21" borderId="33" xfId="8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81" applyNumberFormat="1" applyFont="1" applyFill="1" applyBorder="1" applyAlignment="1" applyProtection="1">
      <alignment horizontal="center" vertical="center" wrapText="1"/>
      <protection/>
    </xf>
    <xf numFmtId="0" fontId="0" fillId="24" borderId="32" xfId="76" applyFont="1" applyFill="1" applyBorder="1" applyAlignment="1" applyProtection="1">
      <alignment horizontal="left" vertical="center" wrapText="1"/>
      <protection/>
    </xf>
    <xf numFmtId="0" fontId="0" fillId="24" borderId="33" xfId="76" applyFont="1" applyFill="1" applyBorder="1" applyAlignment="1" applyProtection="1">
      <alignment horizontal="left" vertical="center" wrapText="1"/>
      <protection/>
    </xf>
    <xf numFmtId="0" fontId="0" fillId="24" borderId="21" xfId="76" applyFont="1" applyFill="1" applyBorder="1" applyAlignment="1" applyProtection="1">
      <alignment horizontal="center" vertical="center" wrapText="1"/>
      <protection/>
    </xf>
    <xf numFmtId="0" fontId="0" fillId="24" borderId="22" xfId="76" applyFont="1" applyFill="1" applyBorder="1" applyAlignment="1" applyProtection="1">
      <alignment horizontal="center" vertical="center" wrapText="1"/>
      <protection/>
    </xf>
    <xf numFmtId="0" fontId="0" fillId="24" borderId="21" xfId="76" applyFont="1" applyFill="1" applyBorder="1" applyAlignment="1" applyProtection="1">
      <alignment horizontal="left" vertical="center" wrapText="1"/>
      <protection/>
    </xf>
    <xf numFmtId="0" fontId="0" fillId="24" borderId="23" xfId="76" applyFont="1" applyFill="1" applyBorder="1" applyAlignment="1" applyProtection="1">
      <alignment horizontal="left" vertical="center" wrapText="1"/>
      <protection/>
    </xf>
    <xf numFmtId="0" fontId="0" fillId="24" borderId="39" xfId="76" applyFont="1" applyFill="1" applyBorder="1" applyAlignment="1" applyProtection="1">
      <alignment horizontal="left" vertical="center" wrapText="1"/>
      <protection/>
    </xf>
    <xf numFmtId="0" fontId="0" fillId="24" borderId="62" xfId="76" applyFont="1" applyFill="1" applyBorder="1" applyAlignment="1" applyProtection="1">
      <alignment horizontal="center" vertical="center" wrapText="1"/>
      <protection/>
    </xf>
    <xf numFmtId="0" fontId="0" fillId="24" borderId="63" xfId="76" applyFont="1" applyFill="1" applyBorder="1" applyAlignment="1" applyProtection="1">
      <alignment horizontal="center" vertical="center" wrapText="1"/>
      <protection/>
    </xf>
    <xf numFmtId="206" fontId="0" fillId="24" borderId="17" xfId="55" applyFont="1" applyFill="1" applyBorder="1" applyAlignment="1" applyProtection="1">
      <alignment horizontal="center" vertical="top" wrapText="1"/>
      <protection/>
    </xf>
    <xf numFmtId="49" fontId="0" fillId="25" borderId="19" xfId="75" applyNumberFormat="1" applyFont="1" applyFill="1" applyBorder="1" applyAlignment="1" applyProtection="1">
      <alignment horizontal="center" vertical="center" wrapText="1"/>
      <protection locked="0"/>
    </xf>
    <xf numFmtId="49" fontId="0" fillId="25" borderId="8" xfId="75" applyNumberFormat="1" applyFont="1" applyFill="1" applyBorder="1" applyAlignment="1" applyProtection="1">
      <alignment horizontal="center" vertical="center" wrapText="1"/>
      <protection locked="0"/>
    </xf>
    <xf numFmtId="49" fontId="0" fillId="25" borderId="20" xfId="75" applyNumberFormat="1" applyFont="1" applyFill="1" applyBorder="1" applyAlignment="1" applyProtection="1">
      <alignment horizontal="center" vertical="center" wrapText="1"/>
      <protection locked="0"/>
    </xf>
    <xf numFmtId="0" fontId="40" fillId="24" borderId="17" xfId="76" applyFont="1" applyFill="1" applyBorder="1" applyAlignment="1" applyProtection="1">
      <alignment horizontal="center" vertical="center" wrapText="1"/>
      <protection/>
    </xf>
    <xf numFmtId="0" fontId="15" fillId="24" borderId="41" xfId="76" applyFont="1" applyFill="1" applyBorder="1" applyAlignment="1" applyProtection="1">
      <alignment horizontal="center" vertical="center" wrapText="1"/>
      <protection/>
    </xf>
    <xf numFmtId="49" fontId="0" fillId="24" borderId="14" xfId="76" applyNumberFormat="1" applyFont="1" applyFill="1" applyBorder="1" applyAlignment="1" applyProtection="1">
      <alignment horizontal="center" vertical="center" wrapText="1"/>
      <protection/>
    </xf>
    <xf numFmtId="49" fontId="0" fillId="24" borderId="32" xfId="76" applyNumberFormat="1" applyFont="1" applyFill="1" applyBorder="1" applyAlignment="1" applyProtection="1">
      <alignment horizontal="center" vertical="center" wrapText="1"/>
      <protection/>
    </xf>
    <xf numFmtId="49" fontId="0" fillId="24" borderId="33" xfId="76" applyNumberFormat="1" applyFont="1" applyFill="1" applyBorder="1" applyAlignment="1" applyProtection="1">
      <alignment horizontal="center" vertical="center" wrapText="1"/>
      <protection/>
    </xf>
    <xf numFmtId="0" fontId="0" fillId="25" borderId="21" xfId="75" applyFont="1" applyFill="1" applyBorder="1" applyAlignment="1" applyProtection="1">
      <alignment vertical="center" wrapText="1"/>
      <protection locked="0"/>
    </xf>
    <xf numFmtId="0" fontId="0" fillId="25" borderId="23" xfId="75" applyFont="1" applyFill="1" applyBorder="1" applyAlignment="1" applyProtection="1">
      <alignment vertical="center" wrapText="1"/>
      <protection locked="0"/>
    </xf>
    <xf numFmtId="0" fontId="0" fillId="25" borderId="39" xfId="75" applyFont="1" applyFill="1" applyBorder="1" applyAlignment="1" applyProtection="1">
      <alignment vertical="center" wrapText="1"/>
      <protection locked="0"/>
    </xf>
    <xf numFmtId="0" fontId="15" fillId="4" borderId="50" xfId="76" applyFont="1" applyFill="1" applyBorder="1" applyAlignment="1" applyProtection="1">
      <alignment horizontal="center" vertical="center" wrapText="1"/>
      <protection/>
    </xf>
    <xf numFmtId="0" fontId="15" fillId="4" borderId="26" xfId="76" applyFont="1" applyFill="1" applyBorder="1" applyAlignment="1" applyProtection="1">
      <alignment horizontal="center" vertical="center" wrapText="1"/>
      <protection/>
    </xf>
    <xf numFmtId="0" fontId="15" fillId="4" borderId="51" xfId="76" applyFont="1" applyFill="1" applyBorder="1" applyAlignment="1" applyProtection="1">
      <alignment horizontal="center" vertical="center" wrapText="1"/>
      <protection/>
    </xf>
    <xf numFmtId="49" fontId="0" fillId="21" borderId="8" xfId="75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5" applyNumberFormat="1" applyFont="1" applyFill="1" applyBorder="1" applyAlignment="1" applyProtection="1">
      <alignment horizontal="center" vertical="center" wrapText="1"/>
      <protection locked="0"/>
    </xf>
    <xf numFmtId="49" fontId="0" fillId="21" borderId="20" xfId="75" applyNumberFormat="1" applyFont="1" applyFill="1" applyBorder="1" applyAlignment="1" applyProtection="1">
      <alignment horizontal="center" vertical="center" wrapText="1"/>
      <protection locked="0"/>
    </xf>
    <xf numFmtId="0" fontId="15" fillId="24" borderId="0" xfId="76" applyFont="1" applyFill="1" applyBorder="1" applyAlignment="1" applyProtection="1">
      <alignment horizontal="center" wrapText="1"/>
      <protection/>
    </xf>
    <xf numFmtId="49" fontId="0" fillId="21" borderId="19" xfId="75" applyNumberFormat="1" applyFont="1" applyFill="1" applyBorder="1" applyAlignment="1" applyProtection="1">
      <alignment horizontal="center" vertical="center" wrapText="1"/>
      <protection locked="0"/>
    </xf>
    <xf numFmtId="0" fontId="15" fillId="24" borderId="64" xfId="76" applyFont="1" applyFill="1" applyBorder="1" applyAlignment="1" applyProtection="1">
      <alignment horizontal="center" vertical="center" wrapText="1"/>
      <protection/>
    </xf>
    <xf numFmtId="0" fontId="15" fillId="24" borderId="65" xfId="76" applyFont="1" applyFill="1" applyBorder="1" applyAlignment="1" applyProtection="1">
      <alignment horizontal="center" vertical="center" wrapText="1"/>
      <protection/>
    </xf>
    <xf numFmtId="0" fontId="0" fillId="21" borderId="21" xfId="76" applyFont="1" applyFill="1" applyBorder="1" applyAlignment="1" applyProtection="1">
      <alignment horizontal="center" vertical="center" wrapText="1"/>
      <protection locked="0"/>
    </xf>
    <xf numFmtId="0" fontId="0" fillId="21" borderId="39" xfId="76" applyFont="1" applyFill="1" applyBorder="1" applyAlignment="1" applyProtection="1">
      <alignment horizontal="center" vertical="center" wrapText="1"/>
      <protection locked="0"/>
    </xf>
    <xf numFmtId="0" fontId="0" fillId="21" borderId="38" xfId="76" applyFont="1" applyFill="1" applyBorder="1" applyAlignment="1" applyProtection="1">
      <alignment horizontal="center" vertical="center" wrapText="1"/>
      <protection locked="0"/>
    </xf>
    <xf numFmtId="0" fontId="0" fillId="21" borderId="22" xfId="76" applyFont="1" applyFill="1" applyBorder="1" applyAlignment="1" applyProtection="1">
      <alignment horizontal="center" vertical="center" wrapText="1"/>
      <protection locked="0"/>
    </xf>
    <xf numFmtId="49" fontId="0" fillId="21" borderId="38" xfId="75" applyNumberFormat="1" applyFont="1" applyFill="1" applyBorder="1" applyAlignment="1" applyProtection="1">
      <alignment horizontal="center" vertical="center" wrapText="1"/>
      <protection locked="0"/>
    </xf>
    <xf numFmtId="49" fontId="0" fillId="21" borderId="23" xfId="75" applyNumberFormat="1" applyFont="1" applyFill="1" applyBorder="1" applyAlignment="1" applyProtection="1">
      <alignment horizontal="center" vertical="center" wrapText="1"/>
      <protection locked="0"/>
    </xf>
    <xf numFmtId="49" fontId="0" fillId="21" borderId="39" xfId="75" applyNumberFormat="1" applyFont="1" applyFill="1" applyBorder="1" applyAlignment="1" applyProtection="1">
      <alignment horizontal="center" vertical="center" wrapText="1"/>
      <protection locked="0"/>
    </xf>
    <xf numFmtId="49" fontId="0" fillId="25" borderId="38" xfId="75" applyNumberFormat="1" applyFont="1" applyFill="1" applyBorder="1" applyAlignment="1" applyProtection="1">
      <alignment horizontal="center" vertical="center" wrapText="1"/>
      <protection locked="0"/>
    </xf>
    <xf numFmtId="49" fontId="0" fillId="25" borderId="23" xfId="75" applyNumberFormat="1" applyFont="1" applyFill="1" applyBorder="1" applyAlignment="1" applyProtection="1">
      <alignment horizontal="center" vertical="center" wrapText="1"/>
      <protection locked="0"/>
    </xf>
    <xf numFmtId="49" fontId="0" fillId="25" borderId="39" xfId="75" applyNumberFormat="1" applyFont="1" applyFill="1" applyBorder="1" applyAlignment="1" applyProtection="1">
      <alignment horizontal="center" vertical="center" wrapText="1"/>
      <protection locked="0"/>
    </xf>
    <xf numFmtId="0" fontId="40" fillId="7" borderId="64" xfId="78" applyFont="1" applyFill="1" applyBorder="1" applyAlignment="1" applyProtection="1">
      <alignment horizontal="center" vertical="center" wrapText="1"/>
      <protection/>
    </xf>
    <xf numFmtId="0" fontId="40" fillId="7" borderId="66" xfId="78" applyFont="1" applyFill="1" applyBorder="1" applyAlignment="1" applyProtection="1">
      <alignment horizontal="center" vertical="center" wrapText="1"/>
      <protection/>
    </xf>
    <xf numFmtId="0" fontId="40" fillId="7" borderId="65" xfId="78" applyFont="1" applyFill="1" applyBorder="1" applyAlignment="1" applyProtection="1">
      <alignment horizontal="center" vertical="center" wrapText="1"/>
      <protection/>
    </xf>
    <xf numFmtId="0" fontId="15" fillId="24" borderId="33" xfId="78" applyFont="1" applyFill="1" applyBorder="1" applyAlignment="1" applyProtection="1">
      <alignment horizontal="center" vertical="center" wrapText="1"/>
      <protection/>
    </xf>
    <xf numFmtId="0" fontId="15" fillId="24" borderId="28" xfId="78" applyFont="1" applyFill="1" applyBorder="1" applyAlignment="1" applyProtection="1">
      <alignment horizontal="center" vertical="center" wrapText="1"/>
      <protection/>
    </xf>
    <xf numFmtId="0" fontId="15" fillId="24" borderId="14" xfId="78" applyFont="1" applyFill="1" applyBorder="1" applyAlignment="1" applyProtection="1">
      <alignment horizontal="center" vertical="center" wrapText="1"/>
      <protection/>
    </xf>
    <xf numFmtId="0" fontId="15" fillId="24" borderId="34" xfId="78" applyFont="1" applyFill="1" applyBorder="1" applyAlignment="1" applyProtection="1">
      <alignment horizontal="center" vertical="center" wrapText="1"/>
      <protection/>
    </xf>
    <xf numFmtId="0" fontId="15" fillId="24" borderId="32" xfId="78" applyFont="1" applyFill="1" applyBorder="1" applyAlignment="1" applyProtection="1">
      <alignment horizontal="center" vertical="center" wrapText="1"/>
      <protection/>
    </xf>
    <xf numFmtId="0" fontId="15" fillId="24" borderId="24" xfId="78" applyFont="1" applyFill="1" applyBorder="1" applyAlignment="1" applyProtection="1">
      <alignment horizontal="center" vertical="center" wrapText="1"/>
      <protection/>
    </xf>
    <xf numFmtId="0" fontId="47" fillId="24" borderId="36" xfId="78" applyFont="1" applyFill="1" applyBorder="1" applyAlignment="1" applyProtection="1">
      <alignment horizontal="center" vertical="center" wrapText="1"/>
      <protection/>
    </xf>
    <xf numFmtId="0" fontId="15" fillId="24" borderId="8" xfId="78" applyFont="1" applyFill="1" applyBorder="1" applyAlignment="1" applyProtection="1">
      <alignment horizontal="center" vertical="center" wrapText="1"/>
      <protection/>
    </xf>
    <xf numFmtId="0" fontId="47" fillId="24" borderId="8" xfId="78" applyFont="1" applyFill="1" applyBorder="1" applyAlignment="1" applyProtection="1">
      <alignment horizontal="center" vertical="center" wrapText="1"/>
      <protection/>
    </xf>
    <xf numFmtId="0" fontId="15" fillId="24" borderId="19" xfId="78" applyFont="1" applyFill="1" applyBorder="1" applyAlignment="1" applyProtection="1">
      <alignment horizontal="center" vertical="center" wrapText="1"/>
      <protection/>
    </xf>
    <xf numFmtId="0" fontId="15" fillId="24" borderId="52" xfId="78" applyFont="1" applyFill="1" applyBorder="1" applyAlignment="1" applyProtection="1">
      <alignment horizontal="center" vertical="center" wrapText="1"/>
      <protection/>
    </xf>
    <xf numFmtId="0" fontId="0" fillId="24" borderId="17" xfId="78" applyFont="1" applyFill="1" applyBorder="1" applyAlignment="1" applyProtection="1">
      <alignment horizontal="center" vertical="center" wrapText="1"/>
      <protection/>
    </xf>
    <xf numFmtId="0" fontId="0" fillId="24" borderId="18" xfId="78" applyFont="1" applyFill="1" applyBorder="1" applyAlignment="1" applyProtection="1">
      <alignment horizontal="center" vertical="center" wrapText="1"/>
      <protection/>
    </xf>
    <xf numFmtId="0" fontId="15" fillId="24" borderId="20" xfId="78" applyFont="1" applyFill="1" applyBorder="1" applyAlignment="1" applyProtection="1">
      <alignment horizontal="center" vertical="center" wrapText="1"/>
      <protection/>
    </xf>
    <xf numFmtId="0" fontId="15" fillId="24" borderId="41" xfId="78" applyFont="1" applyFill="1" applyBorder="1" applyAlignment="1" applyProtection="1">
      <alignment horizontal="center" vertical="center" wrapText="1"/>
      <protection/>
    </xf>
    <xf numFmtId="0" fontId="15" fillId="24" borderId="42" xfId="78" applyFont="1" applyFill="1" applyBorder="1" applyAlignment="1" applyProtection="1">
      <alignment horizontal="center" vertical="center" wrapText="1"/>
      <protection/>
    </xf>
    <xf numFmtId="0" fontId="0" fillId="0" borderId="17" xfId="78" applyFont="1" applyFill="1" applyBorder="1" applyAlignment="1" applyProtection="1">
      <alignment horizontal="right" vertical="center" wrapText="1" indent="1"/>
      <protection/>
    </xf>
    <xf numFmtId="0" fontId="0" fillId="0" borderId="18" xfId="78" applyFont="1" applyFill="1" applyBorder="1" applyAlignment="1" applyProtection="1">
      <alignment horizontal="right" vertical="center" wrapText="1" indent="1"/>
      <protection/>
    </xf>
    <xf numFmtId="0" fontId="15" fillId="24" borderId="21" xfId="78" applyFont="1" applyFill="1" applyBorder="1" applyAlignment="1" applyProtection="1">
      <alignment horizontal="left" vertical="center" wrapText="1"/>
      <protection/>
    </xf>
    <xf numFmtId="0" fontId="15" fillId="24" borderId="23" xfId="78" applyFont="1" applyFill="1" applyBorder="1" applyAlignment="1" applyProtection="1">
      <alignment horizontal="left" vertical="center" wrapText="1"/>
      <protection/>
    </xf>
    <xf numFmtId="0" fontId="15" fillId="24" borderId="39" xfId="78" applyFont="1" applyFill="1" applyBorder="1" applyAlignment="1" applyProtection="1">
      <alignment horizontal="left" vertical="center" wrapText="1"/>
      <protection/>
    </xf>
    <xf numFmtId="0" fontId="0" fillId="24" borderId="17" xfId="78" applyFont="1" applyFill="1" applyBorder="1" applyAlignment="1" applyProtection="1">
      <alignment horizontal="right" vertical="center" indent="1"/>
      <protection/>
    </xf>
    <xf numFmtId="0" fontId="0" fillId="24" borderId="18" xfId="78" applyFont="1" applyFill="1" applyBorder="1" applyAlignment="1" applyProtection="1">
      <alignment horizontal="right" vertical="center" indent="1"/>
      <protection/>
    </xf>
    <xf numFmtId="0" fontId="40" fillId="7" borderId="64" xfId="78" applyFont="1" applyFill="1" applyBorder="1" applyAlignment="1" applyProtection="1">
      <alignment horizontal="center" vertical="center"/>
      <protection/>
    </xf>
    <xf numFmtId="0" fontId="40" fillId="7" borderId="66" xfId="78" applyFont="1" applyFill="1" applyBorder="1" applyAlignment="1" applyProtection="1">
      <alignment horizontal="center" vertical="center"/>
      <protection/>
    </xf>
    <xf numFmtId="0" fontId="40" fillId="7" borderId="65" xfId="78" applyFont="1" applyFill="1" applyBorder="1" applyAlignment="1" applyProtection="1">
      <alignment horizontal="center" vertical="center"/>
      <protection/>
    </xf>
    <xf numFmtId="0" fontId="40" fillId="7" borderId="64" xfId="78" applyFont="1" applyFill="1" applyBorder="1" applyAlignment="1" applyProtection="1">
      <alignment horizontal="center" vertical="top"/>
      <protection/>
    </xf>
    <xf numFmtId="0" fontId="40" fillId="7" borderId="66" xfId="78" applyFont="1" applyFill="1" applyBorder="1" applyAlignment="1" applyProtection="1">
      <alignment horizontal="center" vertical="top"/>
      <protection/>
    </xf>
    <xf numFmtId="0" fontId="40" fillId="7" borderId="65" xfId="78" applyFont="1" applyFill="1" applyBorder="1" applyAlignment="1" applyProtection="1">
      <alignment horizontal="center" vertical="top"/>
      <protection/>
    </xf>
    <xf numFmtId="0" fontId="15" fillId="24" borderId="45" xfId="78" applyFont="1" applyFill="1" applyBorder="1" applyAlignment="1" applyProtection="1">
      <alignment horizontal="center" vertical="center" wrapText="1"/>
      <protection/>
    </xf>
    <xf numFmtId="0" fontId="15" fillId="24" borderId="44" xfId="78" applyFont="1" applyFill="1" applyBorder="1" applyAlignment="1" applyProtection="1">
      <alignment horizontal="center" vertical="center" wrapText="1"/>
      <protection/>
    </xf>
    <xf numFmtId="0" fontId="15" fillId="24" borderId="67" xfId="78" applyFont="1" applyFill="1" applyBorder="1" applyAlignment="1" applyProtection="1">
      <alignment horizontal="center" vertical="center" wrapText="1"/>
      <protection/>
    </xf>
    <xf numFmtId="0" fontId="15" fillId="24" borderId="61" xfId="78" applyFont="1" applyFill="1" applyBorder="1" applyAlignment="1" applyProtection="1">
      <alignment horizontal="center" vertical="center" wrapText="1"/>
      <protection/>
    </xf>
    <xf numFmtId="0" fontId="0" fillId="24" borderId="17" xfId="78" applyFont="1" applyFill="1" applyBorder="1" applyAlignment="1" applyProtection="1">
      <alignment horizontal="right" vertical="center" wrapText="1" indent="1"/>
      <protection/>
    </xf>
    <xf numFmtId="0" fontId="0" fillId="24" borderId="18" xfId="78" applyFont="1" applyFill="1" applyBorder="1" applyAlignment="1" applyProtection="1">
      <alignment horizontal="right" vertical="center" wrapText="1" indent="1"/>
      <protection/>
    </xf>
    <xf numFmtId="0" fontId="15" fillId="24" borderId="68" xfId="78" applyFont="1" applyFill="1" applyBorder="1" applyAlignment="1" applyProtection="1">
      <alignment horizontal="center" vertical="center" wrapText="1"/>
      <protection/>
    </xf>
    <xf numFmtId="0" fontId="15" fillId="24" borderId="69" xfId="78" applyFont="1" applyFill="1" applyBorder="1" applyAlignment="1" applyProtection="1">
      <alignment horizontal="center" vertical="center" wrapText="1"/>
      <protection/>
    </xf>
  </cellXfs>
  <cellStyles count="87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Euro" xfId="37"/>
    <cellStyle name="Normal_ASUS" xfId="38"/>
    <cellStyle name="Normal1" xfId="39"/>
    <cellStyle name="normбlnм_laroux" xfId="40"/>
    <cellStyle name="Price_Bod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ззащитный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Денежный_Forma_1" xfId="55"/>
    <cellStyle name="Заголовок" xfId="56"/>
    <cellStyle name="Заголовок 1" xfId="57"/>
    <cellStyle name="Заголовок 2" xfId="58"/>
    <cellStyle name="Заголовок 3" xfId="59"/>
    <cellStyle name="Заголовок 4" xfId="60"/>
    <cellStyle name="ЗаголовокСтолбца" xfId="61"/>
    <cellStyle name="Защитный" xfId="62"/>
    <cellStyle name="Значение" xfId="63"/>
    <cellStyle name="Итог" xfId="64"/>
    <cellStyle name="Контрольная ячейка" xfId="65"/>
    <cellStyle name="Мои наименования показателей" xfId="66"/>
    <cellStyle name="Мой заголовок" xfId="67"/>
    <cellStyle name="Мой заголовок листа" xfId="68"/>
    <cellStyle name="назв фил" xfId="69"/>
    <cellStyle name="Название" xfId="70"/>
    <cellStyle name="Нейтральный" xfId="71"/>
    <cellStyle name="Обычный 2" xfId="72"/>
    <cellStyle name="Обычный 3" xfId="73"/>
    <cellStyle name="Обычный_CALC.TBO.2.16(10.02.10)" xfId="74"/>
    <cellStyle name="Обычный_Forma_1" xfId="75"/>
    <cellStyle name="Обычный_Forma_1_FORMA1_РЭК" xfId="76"/>
    <cellStyle name="Обычный_Forma_3" xfId="77"/>
    <cellStyle name="Обычный_Forma_5" xfId="78"/>
    <cellStyle name="Обычный_ЖКУ_проект3" xfId="79"/>
    <cellStyle name="Обычный_форма 1 водопровод для орг" xfId="80"/>
    <cellStyle name="Обычный_форма 1 водопровод для орг_FORMA1_РЭК" xfId="81"/>
    <cellStyle name="Followed Hyperlink" xfId="82"/>
    <cellStyle name="Плохой" xfId="83"/>
    <cellStyle name="Поле ввода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Текстовый" xfId="91"/>
    <cellStyle name="Тысячи [0]_3Com" xfId="92"/>
    <cellStyle name="Тысячи_3Com" xfId="93"/>
    <cellStyle name="Comma" xfId="94"/>
    <cellStyle name="Comma [0]" xfId="95"/>
    <cellStyle name="Формула" xfId="96"/>
    <cellStyle name="ФормулаВБ" xfId="97"/>
    <cellStyle name="ФормулаНаКонтроль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A2_&#1056;&#1069;&#105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ORMA1_&#1056;&#1069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Доходы-расходы"/>
      <sheetName val="Расшифровка"/>
      <sheetName val="TEHSHEET"/>
    </sheetNames>
    <sheetDataSet>
      <sheetData sheetId="1">
        <row r="16">
          <cell r="I16">
            <v>0</v>
          </cell>
          <cell r="L16">
            <v>0</v>
          </cell>
        </row>
        <row r="19">
          <cell r="I19">
            <v>0</v>
          </cell>
          <cell r="L19">
            <v>0</v>
          </cell>
        </row>
        <row r="28">
          <cell r="I28">
            <v>0</v>
          </cell>
          <cell r="L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Актив"/>
      <sheetName val="Пассив"/>
      <sheetName val="TEHSHEET"/>
    </sheetNames>
    <sheetDataSet>
      <sheetData sheetId="3">
        <row r="1">
          <cell r="G1" t="str">
            <v>январь</v>
          </cell>
          <cell r="H1" t="str">
            <v>01</v>
          </cell>
          <cell r="I1">
            <v>2006</v>
          </cell>
          <cell r="J1" t="str">
            <v>да</v>
          </cell>
          <cell r="K1" t="str">
            <v>тыс.руб.</v>
          </cell>
          <cell r="L1" t="str">
            <v>01</v>
          </cell>
        </row>
        <row r="2">
          <cell r="G2" t="str">
            <v>февраль</v>
          </cell>
          <cell r="H2" t="str">
            <v>02</v>
          </cell>
          <cell r="I2">
            <v>2007</v>
          </cell>
          <cell r="J2" t="str">
            <v>нет</v>
          </cell>
          <cell r="K2" t="str">
            <v>млн.руб.</v>
          </cell>
          <cell r="L2" t="str">
            <v>02</v>
          </cell>
          <cell r="O2" t="str">
            <v>I квартал</v>
          </cell>
        </row>
        <row r="3">
          <cell r="G3" t="str">
            <v>март</v>
          </cell>
          <cell r="H3" t="str">
            <v>03</v>
          </cell>
          <cell r="I3">
            <v>2008</v>
          </cell>
          <cell r="L3" t="str">
            <v>03</v>
          </cell>
          <cell r="O3" t="str">
            <v>I полугодие</v>
          </cell>
        </row>
        <row r="4">
          <cell r="G4" t="str">
            <v>апрель</v>
          </cell>
          <cell r="H4" t="str">
            <v>04</v>
          </cell>
          <cell r="I4">
            <v>2009</v>
          </cell>
          <cell r="L4" t="str">
            <v>04</v>
          </cell>
          <cell r="O4" t="str">
            <v>9 месяцев</v>
          </cell>
        </row>
        <row r="5">
          <cell r="G5" t="str">
            <v>май</v>
          </cell>
          <cell r="H5" t="str">
            <v>05</v>
          </cell>
          <cell r="I5">
            <v>2010</v>
          </cell>
          <cell r="L5" t="str">
            <v>05</v>
          </cell>
          <cell r="O5" t="str">
            <v>год</v>
          </cell>
        </row>
        <row r="6">
          <cell r="G6" t="str">
            <v>июнь</v>
          </cell>
          <cell r="H6" t="str">
            <v>06</v>
          </cell>
          <cell r="I6">
            <v>2011</v>
          </cell>
          <cell r="L6" t="str">
            <v>06</v>
          </cell>
        </row>
        <row r="7">
          <cell r="G7" t="str">
            <v>июль</v>
          </cell>
          <cell r="H7" t="str">
            <v>07</v>
          </cell>
          <cell r="I7">
            <v>2012</v>
          </cell>
          <cell r="L7" t="str">
            <v>07</v>
          </cell>
        </row>
        <row r="8">
          <cell r="G8" t="str">
            <v>август</v>
          </cell>
          <cell r="H8" t="str">
            <v>08</v>
          </cell>
          <cell r="I8">
            <v>2013</v>
          </cell>
          <cell r="L8" t="str">
            <v>08</v>
          </cell>
        </row>
        <row r="9">
          <cell r="G9" t="str">
            <v>сентябрь</v>
          </cell>
          <cell r="H9" t="str">
            <v>09</v>
          </cell>
          <cell r="I9">
            <v>2014</v>
          </cell>
          <cell r="L9" t="str">
            <v>09</v>
          </cell>
        </row>
        <row r="10">
          <cell r="G10" t="str">
            <v>октябрь</v>
          </cell>
          <cell r="H10">
            <v>10</v>
          </cell>
          <cell r="I10">
            <v>2015</v>
          </cell>
          <cell r="L10">
            <v>10</v>
          </cell>
        </row>
        <row r="11">
          <cell r="G11" t="str">
            <v>ноябрь</v>
          </cell>
          <cell r="H11">
            <v>11</v>
          </cell>
          <cell r="I11">
            <v>2016</v>
          </cell>
          <cell r="L11">
            <v>11</v>
          </cell>
        </row>
        <row r="12">
          <cell r="G12" t="str">
            <v>декабрь</v>
          </cell>
          <cell r="H12">
            <v>12</v>
          </cell>
          <cell r="I12">
            <v>2017</v>
          </cell>
          <cell r="L12">
            <v>12</v>
          </cell>
        </row>
        <row r="13">
          <cell r="H13">
            <v>13</v>
          </cell>
          <cell r="I13">
            <v>2018</v>
          </cell>
        </row>
        <row r="14">
          <cell r="H14">
            <v>14</v>
          </cell>
          <cell r="I14">
            <v>2019</v>
          </cell>
        </row>
        <row r="15">
          <cell r="H15">
            <v>15</v>
          </cell>
          <cell r="I15">
            <v>2020</v>
          </cell>
        </row>
        <row r="16">
          <cell r="H16">
            <v>16</v>
          </cell>
          <cell r="I16">
            <v>2021</v>
          </cell>
        </row>
        <row r="17">
          <cell r="H17">
            <v>17</v>
          </cell>
          <cell r="I17">
            <v>2022</v>
          </cell>
        </row>
        <row r="18">
          <cell r="H18">
            <v>18</v>
          </cell>
          <cell r="I18">
            <v>2023</v>
          </cell>
        </row>
        <row r="19">
          <cell r="H19">
            <v>19</v>
          </cell>
          <cell r="I19">
            <v>2024</v>
          </cell>
        </row>
        <row r="20">
          <cell r="H20">
            <v>20</v>
          </cell>
          <cell r="I20">
            <v>2025</v>
          </cell>
        </row>
        <row r="21">
          <cell r="H21">
            <v>21</v>
          </cell>
        </row>
        <row r="22">
          <cell r="H22">
            <v>22</v>
          </cell>
        </row>
        <row r="23">
          <cell r="H23">
            <v>23</v>
          </cell>
        </row>
        <row r="24">
          <cell r="H24">
            <v>24</v>
          </cell>
        </row>
        <row r="25">
          <cell r="H25">
            <v>25</v>
          </cell>
        </row>
        <row r="26">
          <cell r="H26">
            <v>26</v>
          </cell>
        </row>
        <row r="27">
          <cell r="H27">
            <v>27</v>
          </cell>
        </row>
        <row r="28">
          <cell r="H28">
            <v>28</v>
          </cell>
        </row>
        <row r="29">
          <cell r="H29">
            <v>29</v>
          </cell>
        </row>
        <row r="30">
          <cell r="H30">
            <v>30</v>
          </cell>
        </row>
        <row r="31">
          <cell r="H31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AU36"/>
  <sheetViews>
    <sheetView zoomScale="85" zoomScaleNormal="85" zoomScalePageLayoutView="0" workbookViewId="0" topLeftCell="A1">
      <selection activeCell="J8" sqref="J8:O8"/>
    </sheetView>
  </sheetViews>
  <sheetFormatPr defaultColWidth="9.140625" defaultRowHeight="11.25"/>
  <cols>
    <col min="1" max="1" width="21.421875" style="328" customWidth="1"/>
    <col min="2" max="2" width="12.00390625" style="328" customWidth="1"/>
    <col min="3" max="3" width="21.28125" style="328" customWidth="1"/>
    <col min="4" max="4" width="9.421875" style="328" customWidth="1"/>
    <col min="5" max="5" width="13.00390625" style="328" customWidth="1"/>
    <col min="6" max="6" width="12.7109375" style="328" customWidth="1"/>
    <col min="7" max="7" width="9.8515625" style="328" customWidth="1"/>
    <col min="8" max="8" width="27.57421875" style="328" customWidth="1"/>
    <col min="9" max="9" width="19.8515625" style="328" customWidth="1"/>
    <col min="10" max="11" width="4.421875" style="328" customWidth="1"/>
    <col min="12" max="12" width="4.7109375" style="328" customWidth="1"/>
    <col min="13" max="13" width="4.00390625" style="328" customWidth="1"/>
    <col min="14" max="14" width="3.421875" style="328" customWidth="1"/>
    <col min="15" max="15" width="5.57421875" style="328" customWidth="1"/>
    <col min="16" max="16" width="26.140625" style="328" customWidth="1"/>
    <col min="17" max="16384" width="9.140625" style="328" customWidth="1"/>
  </cols>
  <sheetData>
    <row r="1" spans="1:47" ht="37.5" customHeight="1" thickBot="1">
      <c r="A1" s="323" t="s">
        <v>16</v>
      </c>
      <c r="B1" s="411" t="s">
        <v>346</v>
      </c>
      <c r="C1" s="411"/>
      <c r="D1" s="411"/>
      <c r="E1" s="411"/>
      <c r="F1" s="411"/>
      <c r="G1" s="411"/>
      <c r="H1" s="411"/>
      <c r="I1" s="324"/>
      <c r="J1" s="407" t="s">
        <v>332</v>
      </c>
      <c r="K1" s="407"/>
      <c r="L1" s="407"/>
      <c r="M1" s="407"/>
      <c r="N1" s="407"/>
      <c r="O1" s="407"/>
      <c r="P1" s="325"/>
      <c r="Q1" s="326"/>
      <c r="R1" s="326"/>
      <c r="S1" s="326"/>
      <c r="T1" s="326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327"/>
      <c r="AU1" s="327"/>
    </row>
    <row r="2" spans="1:20" ht="33" customHeight="1" thickBot="1">
      <c r="A2" s="329"/>
      <c r="B2" s="330"/>
      <c r="C2" s="427" t="s">
        <v>450</v>
      </c>
      <c r="D2" s="428"/>
      <c r="E2" s="331" t="s">
        <v>376</v>
      </c>
      <c r="F2" s="332">
        <v>2012</v>
      </c>
      <c r="G2" s="333" t="s">
        <v>424</v>
      </c>
      <c r="H2" s="334" t="s">
        <v>333</v>
      </c>
      <c r="I2" s="335"/>
      <c r="J2" s="425" t="s">
        <v>9</v>
      </c>
      <c r="K2" s="425"/>
      <c r="L2" s="425"/>
      <c r="M2" s="425"/>
      <c r="N2" s="425"/>
      <c r="O2" s="425"/>
      <c r="P2" s="336"/>
      <c r="Q2" s="337"/>
      <c r="R2" s="337"/>
      <c r="S2" s="337"/>
      <c r="T2" s="337"/>
    </row>
    <row r="3" spans="1:20" ht="22.5" customHeight="1">
      <c r="A3" s="338"/>
      <c r="B3" s="330"/>
      <c r="C3" s="339"/>
      <c r="D3" s="339"/>
      <c r="E3" s="340" t="s">
        <v>377</v>
      </c>
      <c r="F3" s="339"/>
      <c r="G3" s="339"/>
      <c r="H3" s="334"/>
      <c r="I3" s="341" t="s">
        <v>334</v>
      </c>
      <c r="J3" s="413" t="s">
        <v>335</v>
      </c>
      <c r="K3" s="414"/>
      <c r="L3" s="414"/>
      <c r="M3" s="414"/>
      <c r="N3" s="414"/>
      <c r="O3" s="415"/>
      <c r="P3" s="336"/>
      <c r="Q3" s="337"/>
      <c r="R3" s="337"/>
      <c r="S3" s="337"/>
      <c r="T3" s="337"/>
    </row>
    <row r="4" spans="1:20" ht="33" customHeight="1" thickBot="1">
      <c r="A4" s="342"/>
      <c r="B4" s="330"/>
      <c r="C4" s="330"/>
      <c r="D4" s="330"/>
      <c r="E4" s="330"/>
      <c r="F4" s="330"/>
      <c r="G4" s="330"/>
      <c r="H4" s="330"/>
      <c r="I4" s="343" t="s">
        <v>399</v>
      </c>
      <c r="J4" s="431">
        <v>2011</v>
      </c>
      <c r="K4" s="432"/>
      <c r="L4" s="429">
        <v>12</v>
      </c>
      <c r="M4" s="432"/>
      <c r="N4" s="429">
        <v>31</v>
      </c>
      <c r="O4" s="430"/>
      <c r="P4" s="344" t="s">
        <v>425</v>
      </c>
      <c r="Q4" s="345"/>
      <c r="R4" s="345"/>
      <c r="S4" s="345"/>
      <c r="T4" s="345"/>
    </row>
    <row r="5" spans="1:20" ht="27" customHeight="1">
      <c r="A5" s="405" t="s">
        <v>400</v>
      </c>
      <c r="B5" s="406"/>
      <c r="C5" s="372" t="s">
        <v>462</v>
      </c>
      <c r="D5" s="373"/>
      <c r="E5" s="373"/>
      <c r="F5" s="373"/>
      <c r="G5" s="373"/>
      <c r="H5" s="374"/>
      <c r="I5" s="343" t="s">
        <v>426</v>
      </c>
      <c r="J5" s="426" t="s">
        <v>466</v>
      </c>
      <c r="K5" s="423"/>
      <c r="L5" s="423"/>
      <c r="M5" s="423"/>
      <c r="N5" s="423"/>
      <c r="O5" s="424"/>
      <c r="P5" s="336"/>
      <c r="Q5" s="337"/>
      <c r="R5" s="337"/>
      <c r="S5" s="337"/>
      <c r="T5" s="337"/>
    </row>
    <row r="6" spans="1:20" ht="24.75" customHeight="1">
      <c r="A6" s="402" t="s">
        <v>427</v>
      </c>
      <c r="B6" s="403"/>
      <c r="C6" s="403"/>
      <c r="D6" s="403"/>
      <c r="E6" s="403"/>
      <c r="F6" s="403"/>
      <c r="G6" s="403"/>
      <c r="H6" s="404"/>
      <c r="I6" s="343" t="s">
        <v>7</v>
      </c>
      <c r="J6" s="408" t="s">
        <v>467</v>
      </c>
      <c r="K6" s="409"/>
      <c r="L6" s="409"/>
      <c r="M6" s="409"/>
      <c r="N6" s="409"/>
      <c r="O6" s="410"/>
      <c r="P6" s="346" t="s">
        <v>437</v>
      </c>
      <c r="Q6" s="337"/>
      <c r="R6" s="337"/>
      <c r="S6" s="337"/>
      <c r="T6" s="337"/>
    </row>
    <row r="7" spans="1:20" ht="24.75" customHeight="1">
      <c r="A7" s="402" t="s">
        <v>10</v>
      </c>
      <c r="B7" s="403"/>
      <c r="C7" s="403"/>
      <c r="D7" s="403"/>
      <c r="E7" s="403"/>
      <c r="F7" s="403"/>
      <c r="G7" s="403"/>
      <c r="H7" s="404"/>
      <c r="I7" s="343" t="s">
        <v>5</v>
      </c>
      <c r="J7" s="436" t="s">
        <v>475</v>
      </c>
      <c r="K7" s="437"/>
      <c r="L7" s="437"/>
      <c r="M7" s="437"/>
      <c r="N7" s="437"/>
      <c r="O7" s="438"/>
      <c r="P7" s="346" t="s">
        <v>6</v>
      </c>
      <c r="Q7" s="337"/>
      <c r="R7" s="337"/>
      <c r="S7" s="337"/>
      <c r="T7" s="337"/>
    </row>
    <row r="8" spans="1:20" ht="27.75" customHeight="1">
      <c r="A8" s="400" t="s">
        <v>401</v>
      </c>
      <c r="B8" s="401"/>
      <c r="C8" s="416" t="s">
        <v>463</v>
      </c>
      <c r="D8" s="417"/>
      <c r="E8" s="417"/>
      <c r="F8" s="417"/>
      <c r="G8" s="417"/>
      <c r="H8" s="418"/>
      <c r="I8" s="343" t="s">
        <v>428</v>
      </c>
      <c r="J8" s="433" t="s">
        <v>468</v>
      </c>
      <c r="K8" s="434"/>
      <c r="L8" s="434"/>
      <c r="M8" s="434"/>
      <c r="N8" s="434"/>
      <c r="O8" s="435"/>
      <c r="P8" s="336"/>
      <c r="Q8" s="337"/>
      <c r="R8" s="337"/>
      <c r="S8" s="337"/>
      <c r="T8" s="337"/>
    </row>
    <row r="9" spans="1:20" ht="52.5" customHeight="1">
      <c r="A9" s="400" t="s">
        <v>402</v>
      </c>
      <c r="B9" s="401"/>
      <c r="C9" s="364" t="s">
        <v>464</v>
      </c>
      <c r="D9" s="365"/>
      <c r="E9" s="366"/>
      <c r="F9" s="347" t="s">
        <v>429</v>
      </c>
      <c r="G9" s="370"/>
      <c r="H9" s="371"/>
      <c r="I9" s="343" t="s">
        <v>430</v>
      </c>
      <c r="J9" s="426" t="s">
        <v>469</v>
      </c>
      <c r="K9" s="423"/>
      <c r="L9" s="423"/>
      <c r="M9" s="422" t="s">
        <v>470</v>
      </c>
      <c r="N9" s="423"/>
      <c r="O9" s="424"/>
      <c r="P9" s="336"/>
      <c r="Q9" s="337"/>
      <c r="R9" s="337"/>
      <c r="S9" s="337"/>
      <c r="T9" s="337"/>
    </row>
    <row r="10" spans="1:20" ht="45.75" customHeight="1" thickBot="1">
      <c r="A10" s="412" t="s">
        <v>336</v>
      </c>
      <c r="B10" s="412"/>
      <c r="C10" s="362" t="s">
        <v>434</v>
      </c>
      <c r="D10" s="362"/>
      <c r="E10" s="362"/>
      <c r="F10" s="362"/>
      <c r="G10" s="362"/>
      <c r="H10" s="363"/>
      <c r="I10" s="343" t="s">
        <v>431</v>
      </c>
      <c r="J10" s="419">
        <v>384</v>
      </c>
      <c r="K10" s="420"/>
      <c r="L10" s="420"/>
      <c r="M10" s="420"/>
      <c r="N10" s="420"/>
      <c r="O10" s="421"/>
      <c r="P10" s="346" t="s">
        <v>432</v>
      </c>
      <c r="Q10" s="337"/>
      <c r="R10" s="337"/>
      <c r="S10" s="337"/>
      <c r="T10" s="337"/>
    </row>
    <row r="11" spans="1:16" ht="35.25" customHeight="1">
      <c r="A11" s="348" t="s">
        <v>8</v>
      </c>
      <c r="B11" s="349" t="s">
        <v>408</v>
      </c>
      <c r="C11" s="348" t="s">
        <v>438</v>
      </c>
      <c r="D11" s="398"/>
      <c r="E11" s="398"/>
      <c r="F11" s="398"/>
      <c r="G11" s="398"/>
      <c r="H11" s="399"/>
      <c r="I11" s="330"/>
      <c r="J11" s="350"/>
      <c r="K11" s="350"/>
      <c r="L11" s="350"/>
      <c r="M11" s="350"/>
      <c r="N11" s="350"/>
      <c r="O11" s="350"/>
      <c r="P11" s="336"/>
    </row>
    <row r="12" spans="1:16" ht="30.75" customHeight="1" thickBot="1">
      <c r="A12" s="383" t="s">
        <v>433</v>
      </c>
      <c r="B12" s="383"/>
      <c r="C12" s="384" t="s">
        <v>465</v>
      </c>
      <c r="D12" s="385"/>
      <c r="E12" s="385"/>
      <c r="F12" s="385"/>
      <c r="G12" s="385"/>
      <c r="H12" s="386"/>
      <c r="I12" s="378"/>
      <c r="J12" s="379"/>
      <c r="K12" s="379"/>
      <c r="L12" s="379"/>
      <c r="M12" s="379"/>
      <c r="N12" s="379"/>
      <c r="O12" s="379"/>
      <c r="P12" s="351"/>
    </row>
    <row r="13" spans="1:16" ht="38.25" customHeight="1" thickBot="1">
      <c r="A13" s="352"/>
      <c r="B13" s="353"/>
      <c r="C13" s="353"/>
      <c r="D13" s="353"/>
      <c r="E13" s="353"/>
      <c r="F13" s="353"/>
      <c r="G13" s="353"/>
      <c r="H13" s="353"/>
      <c r="I13" s="353"/>
      <c r="J13" s="330"/>
      <c r="K13" s="330"/>
      <c r="L13" s="330"/>
      <c r="M13" s="330"/>
      <c r="N13" s="330"/>
      <c r="O13" s="330"/>
      <c r="P13" s="336"/>
    </row>
    <row r="14" spans="1:16" ht="27" customHeight="1">
      <c r="A14" s="387" t="s">
        <v>423</v>
      </c>
      <c r="B14" s="387"/>
      <c r="C14" s="387" t="s">
        <v>409</v>
      </c>
      <c r="D14" s="387"/>
      <c r="E14" s="394" t="s">
        <v>472</v>
      </c>
      <c r="F14" s="395"/>
      <c r="G14" s="395"/>
      <c r="H14" s="396"/>
      <c r="I14" s="353"/>
      <c r="J14" s="378"/>
      <c r="K14" s="379"/>
      <c r="L14" s="379"/>
      <c r="M14" s="379"/>
      <c r="N14" s="379"/>
      <c r="O14" s="379"/>
      <c r="P14" s="393"/>
    </row>
    <row r="15" spans="1:16" ht="30" customHeight="1">
      <c r="A15" s="388" t="s">
        <v>436</v>
      </c>
      <c r="B15" s="388"/>
      <c r="C15" s="388" t="s">
        <v>409</v>
      </c>
      <c r="D15" s="388"/>
      <c r="E15" s="389" t="s">
        <v>473</v>
      </c>
      <c r="F15" s="390"/>
      <c r="G15" s="390"/>
      <c r="H15" s="391"/>
      <c r="I15" s="330"/>
      <c r="J15" s="353"/>
      <c r="K15" s="353"/>
      <c r="L15" s="353"/>
      <c r="M15" s="353"/>
      <c r="N15" s="353"/>
      <c r="O15" s="353"/>
      <c r="P15" s="354"/>
    </row>
    <row r="16" spans="1:16" ht="30" customHeight="1" thickBot="1">
      <c r="A16" s="377" t="s">
        <v>344</v>
      </c>
      <c r="B16" s="377"/>
      <c r="C16" s="377" t="s">
        <v>345</v>
      </c>
      <c r="D16" s="377"/>
      <c r="E16" s="380" t="s">
        <v>474</v>
      </c>
      <c r="F16" s="381"/>
      <c r="G16" s="381"/>
      <c r="H16" s="382"/>
      <c r="I16" s="330"/>
      <c r="J16" s="353"/>
      <c r="K16" s="353"/>
      <c r="L16" s="353"/>
      <c r="M16" s="353"/>
      <c r="N16" s="353"/>
      <c r="O16" s="353"/>
      <c r="P16" s="354"/>
    </row>
    <row r="17" spans="1:16" ht="27" customHeight="1">
      <c r="A17" s="355"/>
      <c r="B17" s="356"/>
      <c r="C17" s="397"/>
      <c r="D17" s="397"/>
      <c r="E17" s="392"/>
      <c r="F17" s="392"/>
      <c r="G17" s="330"/>
      <c r="H17" s="330"/>
      <c r="I17" s="330"/>
      <c r="J17" s="353"/>
      <c r="K17" s="353"/>
      <c r="L17" s="353"/>
      <c r="M17" s="353"/>
      <c r="N17" s="353"/>
      <c r="O17" s="353"/>
      <c r="P17" s="354"/>
    </row>
    <row r="18" spans="1:16" ht="11.25">
      <c r="A18" s="357"/>
      <c r="B18" s="358"/>
      <c r="C18" s="358"/>
      <c r="D18" s="358"/>
      <c r="E18" s="358"/>
      <c r="F18" s="358"/>
      <c r="G18" s="358"/>
      <c r="H18" s="358"/>
      <c r="I18" s="358"/>
      <c r="J18" s="359"/>
      <c r="K18" s="359"/>
      <c r="L18" s="359"/>
      <c r="M18" s="359"/>
      <c r="N18" s="359"/>
      <c r="O18" s="359"/>
      <c r="P18" s="360"/>
    </row>
    <row r="19" spans="1:17" ht="12.75" customHeight="1">
      <c r="A19" s="337"/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</row>
    <row r="20" spans="1:17" ht="12.75" customHeight="1">
      <c r="A20" s="337"/>
      <c r="B20" s="337"/>
      <c r="C20" s="337"/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</row>
    <row r="21" spans="1:17" ht="12.75" customHeight="1">
      <c r="A21" s="337"/>
      <c r="B21" s="337"/>
      <c r="C21" s="337"/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</row>
    <row r="22" spans="1:17" ht="12.75" customHeight="1">
      <c r="A22" s="337"/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</row>
    <row r="23" spans="1:17" ht="12.75" customHeight="1">
      <c r="A23" s="337"/>
      <c r="B23" s="337"/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</row>
    <row r="24" spans="1:17" ht="12.75" customHeight="1">
      <c r="A24" s="337"/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</row>
    <row r="25" spans="1:17" ht="12.75" customHeight="1">
      <c r="A25" s="337"/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</row>
    <row r="26" spans="1:17" ht="12.75" customHeight="1">
      <c r="A26" s="337"/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</row>
    <row r="27" spans="1:17" ht="12.75" customHeight="1">
      <c r="A27" s="337"/>
      <c r="B27" s="337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</row>
    <row r="28" spans="1:17" ht="12.75" customHeight="1">
      <c r="A28" s="337"/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</row>
    <row r="29" spans="1:17" ht="12.75" customHeight="1">
      <c r="A29" s="337"/>
      <c r="B29" s="337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</row>
    <row r="30" spans="1:17" ht="12.75" customHeight="1">
      <c r="A30" s="337"/>
      <c r="B30" s="337"/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</row>
    <row r="31" spans="1:17" ht="12.75" customHeight="1">
      <c r="A31" s="337"/>
      <c r="B31" s="337"/>
      <c r="C31" s="337"/>
      <c r="D31" s="337"/>
      <c r="E31" s="337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</row>
    <row r="32" spans="1:17" ht="12.75" customHeight="1">
      <c r="A32" s="337"/>
      <c r="B32" s="337"/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</row>
    <row r="33" spans="1:17" ht="12.75" customHeight="1">
      <c r="A33" s="337"/>
      <c r="B33" s="337"/>
      <c r="C33" s="337"/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  <c r="P33" s="337"/>
      <c r="Q33" s="337"/>
    </row>
    <row r="34" spans="1:17" ht="12.75" customHeight="1">
      <c r="A34" s="337"/>
      <c r="B34" s="337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</row>
    <row r="35" spans="1:17" ht="12.75" customHeight="1">
      <c r="A35" s="337"/>
      <c r="B35" s="337"/>
      <c r="C35" s="337"/>
      <c r="D35" s="337"/>
      <c r="E35" s="337"/>
      <c r="F35" s="337"/>
      <c r="G35" s="337"/>
      <c r="H35" s="337"/>
      <c r="I35" s="337"/>
      <c r="J35" s="337"/>
      <c r="K35" s="337"/>
      <c r="L35" s="337"/>
      <c r="M35" s="337"/>
      <c r="N35" s="337"/>
      <c r="O35" s="337"/>
      <c r="P35" s="337"/>
      <c r="Q35" s="337"/>
    </row>
    <row r="36" spans="1:17" ht="12.75" customHeight="1">
      <c r="A36" s="337"/>
      <c r="B36" s="337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</row>
    <row r="37" ht="13.5" customHeight="1"/>
  </sheetData>
  <sheetProtection password="FA9C" sheet="1" scenarios="1" formatColumns="0" formatRows="0"/>
  <mergeCells count="42">
    <mergeCell ref="J9:L9"/>
    <mergeCell ref="C2:D2"/>
    <mergeCell ref="N4:O4"/>
    <mergeCell ref="J4:K4"/>
    <mergeCell ref="L4:M4"/>
    <mergeCell ref="J8:O8"/>
    <mergeCell ref="J7:O7"/>
    <mergeCell ref="J1:O1"/>
    <mergeCell ref="J6:O6"/>
    <mergeCell ref="B1:H1"/>
    <mergeCell ref="A10:B10"/>
    <mergeCell ref="J3:O3"/>
    <mergeCell ref="C8:H8"/>
    <mergeCell ref="J10:O10"/>
    <mergeCell ref="M9:O9"/>
    <mergeCell ref="J2:O2"/>
    <mergeCell ref="J5:O5"/>
    <mergeCell ref="D11:H11"/>
    <mergeCell ref="A9:B9"/>
    <mergeCell ref="A6:H6"/>
    <mergeCell ref="A5:B5"/>
    <mergeCell ref="G9:H9"/>
    <mergeCell ref="C5:H5"/>
    <mergeCell ref="C10:H10"/>
    <mergeCell ref="A7:H7"/>
    <mergeCell ref="C9:E9"/>
    <mergeCell ref="A8:B8"/>
    <mergeCell ref="E17:F17"/>
    <mergeCell ref="J14:P14"/>
    <mergeCell ref="E14:H14"/>
    <mergeCell ref="C15:D15"/>
    <mergeCell ref="C17:D17"/>
    <mergeCell ref="A16:B16"/>
    <mergeCell ref="I12:O12"/>
    <mergeCell ref="C16:D16"/>
    <mergeCell ref="E16:H16"/>
    <mergeCell ref="A12:B12"/>
    <mergeCell ref="C12:H12"/>
    <mergeCell ref="A14:B14"/>
    <mergeCell ref="C14:D14"/>
    <mergeCell ref="A15:B15"/>
    <mergeCell ref="E15:H15"/>
  </mergeCells>
  <dataValidations count="10">
    <dataValidation type="list" allowBlank="1" showInputMessage="1" showErrorMessage="1" promptTitle="Ввод" prompt="Выберите год из списка" sqref="J4:K4 F2">
      <formula1>YEARS</formula1>
    </dataValidation>
    <dataValidation type="list" allowBlank="1" showInputMessage="1" showErrorMessage="1" promptTitle="Ввод" prompt="Выберите число из списка" sqref="N4:O4">
      <formula1>DAYS</formula1>
    </dataValidation>
    <dataValidation type="list" allowBlank="1" showInputMessage="1" showErrorMessage="1" promptTitle="Ввод" prompt="Выберите месяц из списка" sqref="L4:M4">
      <formula1>MONTHS1</formula1>
    </dataValidation>
    <dataValidation type="list" allowBlank="1" showInputMessage="1" showErrorMessage="1" promptTitle="Ввод" prompt="Укажите является ли данная организация филиалом" sqref="B11">
      <formula1>YES_NO</formula1>
    </dataValidation>
    <dataValidation type="list" allowBlank="1" showInputMessage="1" showErrorMessage="1" sqref="C10">
      <formula1>MONEY</formula1>
    </dataValidation>
    <dataValidation type="textLength" allowBlank="1" showInputMessage="1" showErrorMessage="1" sqref="J6:O6">
      <formula1>10</formula1>
      <formula2>12</formula2>
    </dataValidation>
    <dataValidation allowBlank="1" showInputMessage="1" showErrorMessage="1" promptTitle="Ввод" prompt="Заполняется, если признак филиала - &quot;ДА&quot;" sqref="D11:H11"/>
    <dataValidation type="textLength" operator="equal" allowBlank="1" showInputMessage="1" showErrorMessage="1" sqref="J7:O7">
      <formula1>9</formula1>
    </dataValidation>
    <dataValidation type="list" allowBlank="1" showInputMessage="1" showErrorMessage="1" promptTitle="Ввод" prompt="Выберите период из списка" sqref="E2">
      <formula1>PERIOD1</formula1>
    </dataValidation>
    <dataValidation type="textLength" operator="greaterThanOrEqual" allowBlank="1" showInputMessage="1" showErrorMessage="1" prompt="не менее 7 символов" error="длина текста не менее 7 символов" sqref="C5:H5">
      <formula1>7</formula1>
    </dataValidation>
  </dataValidations>
  <printOptions/>
  <pageMargins left="0.14" right="0.13" top="0.08" bottom="0.16" header="0.07" footer="0.12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Y33"/>
  <sheetViews>
    <sheetView zoomScalePageLayoutView="0" workbookViewId="0" topLeftCell="C7">
      <selection activeCell="G30" sqref="G30"/>
    </sheetView>
  </sheetViews>
  <sheetFormatPr defaultColWidth="9.140625" defaultRowHeight="11.25"/>
  <cols>
    <col min="1" max="1" width="8.00390625" style="33" hidden="1" customWidth="1"/>
    <col min="2" max="2" width="54.8515625" style="33" hidden="1" customWidth="1"/>
    <col min="3" max="3" width="15.140625" style="10" bestFit="1" customWidth="1"/>
    <col min="4" max="4" width="7.140625" style="10" bestFit="1" customWidth="1"/>
    <col min="5" max="5" width="61.00390625" style="10" bestFit="1" customWidth="1"/>
    <col min="6" max="6" width="5.421875" style="10" customWidth="1"/>
    <col min="7" max="8" width="19.57421875" style="10" customWidth="1"/>
    <col min="9" max="9" width="1.7109375" style="10" bestFit="1" customWidth="1"/>
    <col min="10" max="10" width="19.57421875" style="10" customWidth="1"/>
    <col min="11" max="11" width="1.7109375" style="10" bestFit="1" customWidth="1"/>
    <col min="12" max="12" width="19.57421875" style="10" customWidth="1"/>
    <col min="13" max="13" width="3.7109375" style="10" customWidth="1"/>
    <col min="14" max="15" width="9.140625" style="10" customWidth="1"/>
    <col min="16" max="16" width="7.57421875" style="10" bestFit="1" customWidth="1"/>
    <col min="17" max="17" width="2.00390625" style="10" bestFit="1" customWidth="1"/>
    <col min="18" max="16384" width="9.140625" style="10" customWidth="1"/>
  </cols>
  <sheetData>
    <row r="1" spans="1:17" s="8" customFormat="1" ht="34.5" customHeight="1" hidden="1">
      <c r="A1" s="7" t="s">
        <v>16</v>
      </c>
      <c r="B1" s="7"/>
      <c r="Q1" s="8">
        <v>0</v>
      </c>
    </row>
    <row r="2" spans="1:25" s="14" customFormat="1" ht="25.5" customHeight="1" hidden="1" thickBot="1">
      <c r="A2" s="315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 t="s">
        <v>451</v>
      </c>
      <c r="Q2" s="294"/>
      <c r="R2" s="295"/>
      <c r="S2" s="50"/>
      <c r="T2" s="51"/>
      <c r="U2" s="12"/>
      <c r="V2" s="12"/>
      <c r="W2" s="12"/>
      <c r="X2" s="12"/>
      <c r="Y2" s="13"/>
    </row>
    <row r="3" spans="1:13" ht="39.75" customHeight="1" hidden="1">
      <c r="A3" s="315"/>
      <c r="B3" s="3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6.5" customHeight="1">
      <c r="A4" s="315"/>
      <c r="B4" s="3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5.75" customHeight="1" thickBot="1">
      <c r="A5" s="315"/>
      <c r="B5" s="9"/>
      <c r="C5" s="16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6" s="14" customFormat="1" ht="21" customHeight="1" thickBot="1">
      <c r="A6" s="9"/>
      <c r="B6" s="9"/>
      <c r="C6" s="19"/>
      <c r="D6" s="439" t="s">
        <v>23</v>
      </c>
      <c r="E6" s="440"/>
      <c r="F6" s="440"/>
      <c r="G6" s="440"/>
      <c r="H6" s="440"/>
      <c r="I6" s="440"/>
      <c r="J6" s="440"/>
      <c r="K6" s="440"/>
      <c r="L6" s="441"/>
      <c r="M6" s="13"/>
      <c r="N6" s="21"/>
      <c r="O6" s="21"/>
      <c r="P6" s="21"/>
    </row>
    <row r="7" spans="1:16" ht="24" customHeight="1" thickBot="1">
      <c r="A7" s="7"/>
      <c r="B7" s="7"/>
      <c r="C7" s="19"/>
      <c r="D7" s="20"/>
      <c r="E7" s="20"/>
      <c r="F7" s="20"/>
      <c r="G7" s="20"/>
      <c r="H7" s="20"/>
      <c r="I7" s="20"/>
      <c r="J7" s="20"/>
      <c r="K7" s="20"/>
      <c r="L7" s="277" t="str">
        <f>IF(Справочники!$C$10="","",Справочники!$C$10)</f>
        <v>тыс.руб.</v>
      </c>
      <c r="M7" s="22"/>
      <c r="N7" s="15"/>
      <c r="O7" s="15"/>
      <c r="P7" s="15"/>
    </row>
    <row r="8" spans="1:16" ht="11.25">
      <c r="A8" s="23"/>
      <c r="B8" s="23"/>
      <c r="C8" s="19"/>
      <c r="D8" s="444" t="s">
        <v>19</v>
      </c>
      <c r="E8" s="446" t="s">
        <v>24</v>
      </c>
      <c r="F8" s="446"/>
      <c r="G8" s="446" t="s">
        <v>25</v>
      </c>
      <c r="H8" s="446" t="s">
        <v>26</v>
      </c>
      <c r="I8" s="446" t="s">
        <v>27</v>
      </c>
      <c r="J8" s="446"/>
      <c r="K8" s="446"/>
      <c r="L8" s="442" t="s">
        <v>28</v>
      </c>
      <c r="M8" s="22"/>
      <c r="N8" s="15"/>
      <c r="O8" s="15"/>
      <c r="P8" s="15"/>
    </row>
    <row r="9" spans="1:16" ht="12" thickBot="1">
      <c r="A9" s="23"/>
      <c r="B9" s="23"/>
      <c r="C9" s="19"/>
      <c r="D9" s="445"/>
      <c r="E9" s="68" t="s">
        <v>404</v>
      </c>
      <c r="F9" s="68" t="s">
        <v>405</v>
      </c>
      <c r="G9" s="447"/>
      <c r="H9" s="447"/>
      <c r="I9" s="447"/>
      <c r="J9" s="447"/>
      <c r="K9" s="447"/>
      <c r="L9" s="443"/>
      <c r="M9" s="22"/>
      <c r="N9" s="15"/>
      <c r="O9" s="15"/>
      <c r="P9" s="15"/>
    </row>
    <row r="10" spans="1:16" s="29" customFormat="1" ht="11.25">
      <c r="A10" s="23"/>
      <c r="B10" s="23"/>
      <c r="C10" s="19"/>
      <c r="D10" s="65" t="s">
        <v>20</v>
      </c>
      <c r="E10" s="66">
        <v>1</v>
      </c>
      <c r="F10" s="66">
        <v>2</v>
      </c>
      <c r="G10" s="66">
        <v>3</v>
      </c>
      <c r="H10" s="66">
        <v>4</v>
      </c>
      <c r="I10" s="448">
        <v>5</v>
      </c>
      <c r="J10" s="448"/>
      <c r="K10" s="448"/>
      <c r="L10" s="67">
        <v>6</v>
      </c>
      <c r="M10" s="27"/>
      <c r="N10" s="28"/>
      <c r="O10" s="28"/>
      <c r="P10" s="28"/>
    </row>
    <row r="11" spans="1:16" ht="22.5">
      <c r="A11" s="23" t="s">
        <v>11</v>
      </c>
      <c r="B11" s="23" t="s">
        <v>29</v>
      </c>
      <c r="C11" s="19"/>
      <c r="D11" s="62">
        <v>1</v>
      </c>
      <c r="E11" s="30" t="s">
        <v>277</v>
      </c>
      <c r="F11" s="253" t="s">
        <v>30</v>
      </c>
      <c r="G11" s="191">
        <f>SUM(G12:G16)</f>
        <v>0</v>
      </c>
      <c r="H11" s="191">
        <f>SUM(H12:H16)</f>
        <v>0</v>
      </c>
      <c r="I11" s="192" t="s">
        <v>448</v>
      </c>
      <c r="J11" s="193">
        <f>SUM(J12:J16)</f>
        <v>0</v>
      </c>
      <c r="K11" s="194" t="s">
        <v>449</v>
      </c>
      <c r="L11" s="190">
        <f>SUM(L12:L16)</f>
        <v>0</v>
      </c>
      <c r="M11" s="22"/>
      <c r="N11" s="15"/>
      <c r="O11" s="15"/>
      <c r="P11" s="15"/>
    </row>
    <row r="12" spans="1:16" ht="22.5">
      <c r="A12" s="23" t="s">
        <v>31</v>
      </c>
      <c r="B12" s="33" t="s">
        <v>32</v>
      </c>
      <c r="C12" s="19"/>
      <c r="D12" s="62" t="s">
        <v>452</v>
      </c>
      <c r="E12" s="64" t="s">
        <v>33</v>
      </c>
      <c r="F12" s="253" t="s">
        <v>34</v>
      </c>
      <c r="G12" s="34"/>
      <c r="H12" s="34"/>
      <c r="I12" s="31" t="s">
        <v>448</v>
      </c>
      <c r="J12" s="35"/>
      <c r="K12" s="32" t="s">
        <v>449</v>
      </c>
      <c r="L12" s="190">
        <f aca="true" t="shared" si="0" ref="L12:L20">G12+H12-J12</f>
        <v>0</v>
      </c>
      <c r="M12" s="22"/>
      <c r="N12" s="15"/>
      <c r="O12" s="15"/>
      <c r="P12" s="15"/>
    </row>
    <row r="13" spans="1:16" ht="11.25">
      <c r="A13" s="23" t="s">
        <v>35</v>
      </c>
      <c r="B13" s="33" t="s">
        <v>36</v>
      </c>
      <c r="C13" s="19"/>
      <c r="D13" s="62" t="s">
        <v>453</v>
      </c>
      <c r="E13" s="64" t="s">
        <v>37</v>
      </c>
      <c r="F13" s="253" t="s">
        <v>38</v>
      </c>
      <c r="G13" s="34"/>
      <c r="H13" s="34"/>
      <c r="I13" s="31" t="s">
        <v>448</v>
      </c>
      <c r="J13" s="35"/>
      <c r="K13" s="32" t="s">
        <v>449</v>
      </c>
      <c r="L13" s="190">
        <f t="shared" si="0"/>
        <v>0</v>
      </c>
      <c r="M13" s="22"/>
      <c r="N13" s="15"/>
      <c r="O13" s="15"/>
      <c r="P13" s="15"/>
    </row>
    <row r="14" spans="1:16" ht="11.25">
      <c r="A14" s="23" t="s">
        <v>39</v>
      </c>
      <c r="B14" s="33" t="s">
        <v>40</v>
      </c>
      <c r="C14" s="19"/>
      <c r="D14" s="62" t="s">
        <v>454</v>
      </c>
      <c r="E14" s="64" t="s">
        <v>41</v>
      </c>
      <c r="F14" s="253" t="s">
        <v>42</v>
      </c>
      <c r="G14" s="34"/>
      <c r="H14" s="34"/>
      <c r="I14" s="31" t="s">
        <v>448</v>
      </c>
      <c r="J14" s="35"/>
      <c r="K14" s="32" t="s">
        <v>449</v>
      </c>
      <c r="L14" s="190">
        <f t="shared" si="0"/>
        <v>0</v>
      </c>
      <c r="M14" s="22"/>
      <c r="N14" s="15"/>
      <c r="O14" s="15"/>
      <c r="P14" s="15"/>
    </row>
    <row r="15" spans="1:16" ht="22.5">
      <c r="A15" s="23" t="s">
        <v>43</v>
      </c>
      <c r="B15" s="33" t="s">
        <v>44</v>
      </c>
      <c r="C15" s="19"/>
      <c r="D15" s="62" t="s">
        <v>455</v>
      </c>
      <c r="E15" s="64" t="s">
        <v>45</v>
      </c>
      <c r="F15" s="253" t="s">
        <v>46</v>
      </c>
      <c r="G15" s="34"/>
      <c r="H15" s="34"/>
      <c r="I15" s="31" t="s">
        <v>448</v>
      </c>
      <c r="J15" s="35"/>
      <c r="K15" s="32" t="s">
        <v>449</v>
      </c>
      <c r="L15" s="190">
        <f t="shared" si="0"/>
        <v>0</v>
      </c>
      <c r="M15" s="22"/>
      <c r="N15" s="15"/>
      <c r="O15" s="15"/>
      <c r="P15" s="15"/>
    </row>
    <row r="16" spans="1:16" ht="11.25">
      <c r="A16" s="23" t="s">
        <v>47</v>
      </c>
      <c r="B16" s="33" t="s">
        <v>48</v>
      </c>
      <c r="C16" s="19"/>
      <c r="D16" s="62" t="s">
        <v>456</v>
      </c>
      <c r="E16" s="64" t="s">
        <v>49</v>
      </c>
      <c r="F16" s="253" t="s">
        <v>50</v>
      </c>
      <c r="G16" s="34"/>
      <c r="H16" s="34"/>
      <c r="I16" s="31" t="s">
        <v>448</v>
      </c>
      <c r="J16" s="35"/>
      <c r="K16" s="32" t="s">
        <v>449</v>
      </c>
      <c r="L16" s="190">
        <f t="shared" si="0"/>
        <v>0</v>
      </c>
      <c r="M16" s="22"/>
      <c r="N16" s="15"/>
      <c r="O16" s="15"/>
      <c r="P16" s="15"/>
    </row>
    <row r="17" spans="1:16" ht="11.25">
      <c r="A17" s="23" t="s">
        <v>12</v>
      </c>
      <c r="B17" s="33" t="s">
        <v>51</v>
      </c>
      <c r="C17" s="19"/>
      <c r="D17" s="62" t="s">
        <v>69</v>
      </c>
      <c r="E17" s="30" t="s">
        <v>51</v>
      </c>
      <c r="F17" s="253" t="s">
        <v>52</v>
      </c>
      <c r="G17" s="34"/>
      <c r="H17" s="34"/>
      <c r="I17" s="31" t="s">
        <v>448</v>
      </c>
      <c r="J17" s="35"/>
      <c r="K17" s="32" t="s">
        <v>449</v>
      </c>
      <c r="L17" s="190">
        <f t="shared" si="0"/>
        <v>0</v>
      </c>
      <c r="M17" s="22"/>
      <c r="N17" s="15"/>
      <c r="O17" s="15"/>
      <c r="P17" s="15"/>
    </row>
    <row r="18" spans="1:16" ht="11.25">
      <c r="A18" s="23" t="s">
        <v>13</v>
      </c>
      <c r="B18" s="33" t="s">
        <v>53</v>
      </c>
      <c r="C18" s="19"/>
      <c r="D18" s="62" t="s">
        <v>21</v>
      </c>
      <c r="E18" s="30" t="s">
        <v>53</v>
      </c>
      <c r="F18" s="253" t="s">
        <v>54</v>
      </c>
      <c r="G18" s="34"/>
      <c r="H18" s="34"/>
      <c r="I18" s="31" t="s">
        <v>448</v>
      </c>
      <c r="J18" s="35"/>
      <c r="K18" s="32" t="s">
        <v>449</v>
      </c>
      <c r="L18" s="190">
        <f t="shared" si="0"/>
        <v>0</v>
      </c>
      <c r="M18" s="22"/>
      <c r="N18" s="15"/>
      <c r="O18" s="15"/>
      <c r="P18" s="15"/>
    </row>
    <row r="19" spans="1:16" ht="11.25">
      <c r="A19" s="33" t="s">
        <v>14</v>
      </c>
      <c r="B19" s="33" t="s">
        <v>55</v>
      </c>
      <c r="C19" s="19"/>
      <c r="D19" s="62" t="s">
        <v>22</v>
      </c>
      <c r="E19" s="60"/>
      <c r="F19" s="61"/>
      <c r="G19" s="34"/>
      <c r="H19" s="34"/>
      <c r="I19" s="31" t="s">
        <v>448</v>
      </c>
      <c r="J19" s="35"/>
      <c r="K19" s="32" t="s">
        <v>449</v>
      </c>
      <c r="L19" s="190">
        <f t="shared" si="0"/>
        <v>0</v>
      </c>
      <c r="M19" s="22"/>
      <c r="N19" s="15"/>
      <c r="O19" s="15"/>
      <c r="P19" s="15"/>
    </row>
    <row r="20" spans="1:16" ht="12" thickBot="1">
      <c r="A20" s="33" t="s">
        <v>15</v>
      </c>
      <c r="B20" s="33" t="s">
        <v>56</v>
      </c>
      <c r="C20" s="19"/>
      <c r="D20" s="63" t="s">
        <v>278</v>
      </c>
      <c r="E20" s="36" t="s">
        <v>56</v>
      </c>
      <c r="F20" s="255" t="s">
        <v>57</v>
      </c>
      <c r="G20" s="37">
        <v>317</v>
      </c>
      <c r="H20" s="37"/>
      <c r="I20" s="38" t="s">
        <v>448</v>
      </c>
      <c r="J20" s="39">
        <v>119</v>
      </c>
      <c r="K20" s="40" t="s">
        <v>449</v>
      </c>
      <c r="L20" s="189">
        <f t="shared" si="0"/>
        <v>198</v>
      </c>
      <c r="M20" s="41"/>
      <c r="N20" s="15"/>
      <c r="O20" s="15"/>
      <c r="P20" s="15"/>
    </row>
    <row r="21" spans="3:16" ht="11.25">
      <c r="C21" s="19"/>
      <c r="D21" s="42"/>
      <c r="E21" s="43"/>
      <c r="F21" s="44"/>
      <c r="G21" s="44"/>
      <c r="H21" s="45"/>
      <c r="I21" s="45"/>
      <c r="J21" s="45"/>
      <c r="K21" s="20"/>
      <c r="L21" s="20"/>
      <c r="M21" s="22"/>
      <c r="N21" s="15"/>
      <c r="O21" s="15"/>
      <c r="P21" s="15"/>
    </row>
    <row r="22" spans="1:16" s="14" customFormat="1" ht="12" thickBot="1">
      <c r="A22" s="33"/>
      <c r="B22" s="33"/>
      <c r="C22" s="19"/>
      <c r="D22" s="42"/>
      <c r="E22" s="46"/>
      <c r="F22" s="46"/>
      <c r="G22" s="46"/>
      <c r="H22" s="46"/>
      <c r="I22" s="46"/>
      <c r="J22" s="46"/>
      <c r="K22" s="12"/>
      <c r="L22" s="12"/>
      <c r="M22" s="13"/>
      <c r="N22" s="21"/>
      <c r="O22" s="21"/>
      <c r="P22" s="21"/>
    </row>
    <row r="23" spans="3:13" ht="11.25">
      <c r="C23" s="19"/>
      <c r="D23" s="444" t="s">
        <v>19</v>
      </c>
      <c r="E23" s="446" t="s">
        <v>447</v>
      </c>
      <c r="F23" s="446"/>
      <c r="G23" s="446" t="s">
        <v>58</v>
      </c>
      <c r="H23" s="442" t="s">
        <v>59</v>
      </c>
      <c r="I23" s="20"/>
      <c r="J23" s="20"/>
      <c r="K23" s="20"/>
      <c r="L23" s="20"/>
      <c r="M23" s="22"/>
    </row>
    <row r="24" spans="3:13" ht="12" thickBot="1">
      <c r="C24" s="19"/>
      <c r="D24" s="445"/>
      <c r="E24" s="68" t="s">
        <v>404</v>
      </c>
      <c r="F24" s="68" t="s">
        <v>405</v>
      </c>
      <c r="G24" s="447"/>
      <c r="H24" s="443"/>
      <c r="I24" s="20"/>
      <c r="J24" s="20"/>
      <c r="K24" s="20"/>
      <c r="L24" s="20"/>
      <c r="M24" s="22"/>
    </row>
    <row r="25" spans="3:13" ht="11.25">
      <c r="C25" s="19"/>
      <c r="D25" s="76" t="s">
        <v>20</v>
      </c>
      <c r="E25" s="66">
        <v>1</v>
      </c>
      <c r="F25" s="66">
        <v>2</v>
      </c>
      <c r="G25" s="66">
        <v>3</v>
      </c>
      <c r="H25" s="67">
        <v>4</v>
      </c>
      <c r="I25" s="20"/>
      <c r="J25" s="20"/>
      <c r="K25" s="20"/>
      <c r="L25" s="20"/>
      <c r="M25" s="22"/>
    </row>
    <row r="26" spans="3:13" ht="11.25">
      <c r="C26" s="19"/>
      <c r="D26" s="62" t="s">
        <v>282</v>
      </c>
      <c r="E26" s="30" t="s">
        <v>279</v>
      </c>
      <c r="F26" s="181" t="s">
        <v>60</v>
      </c>
      <c r="G26" s="70">
        <f>SUM(G30:G31)</f>
        <v>119</v>
      </c>
      <c r="H26" s="71">
        <f>SUM(H30:H31)</f>
        <v>119</v>
      </c>
      <c r="I26" s="20"/>
      <c r="J26" s="20"/>
      <c r="K26" s="20"/>
      <c r="L26" s="20"/>
      <c r="M26" s="22"/>
    </row>
    <row r="27" spans="3:13" ht="11.25">
      <c r="C27" s="19"/>
      <c r="D27" s="62" t="s">
        <v>283</v>
      </c>
      <c r="E27" s="77"/>
      <c r="F27" s="73"/>
      <c r="G27" s="48"/>
      <c r="H27" s="49"/>
      <c r="I27" s="20"/>
      <c r="J27" s="20"/>
      <c r="K27" s="20"/>
      <c r="L27" s="20"/>
      <c r="M27" s="22"/>
    </row>
    <row r="28" spans="3:13" ht="11.25">
      <c r="C28" s="250" t="s">
        <v>403</v>
      </c>
      <c r="D28" s="62" t="s">
        <v>284</v>
      </c>
      <c r="E28" s="77"/>
      <c r="F28" s="73"/>
      <c r="G28" s="48"/>
      <c r="H28" s="49"/>
      <c r="I28" s="20"/>
      <c r="J28" s="20"/>
      <c r="K28" s="20"/>
      <c r="L28" s="20"/>
      <c r="M28" s="22"/>
    </row>
    <row r="29" spans="3:13" ht="11.25">
      <c r="C29" s="11"/>
      <c r="D29" s="78"/>
      <c r="E29" s="82" t="s">
        <v>280</v>
      </c>
      <c r="F29" s="79"/>
      <c r="G29" s="80"/>
      <c r="H29" s="81"/>
      <c r="I29" s="12"/>
      <c r="J29" s="12"/>
      <c r="K29" s="12"/>
      <c r="L29" s="12"/>
      <c r="M29" s="13"/>
    </row>
    <row r="30" spans="3:13" ht="11.25">
      <c r="C30" s="47"/>
      <c r="D30" s="83" t="s">
        <v>285</v>
      </c>
      <c r="E30" s="77" t="s">
        <v>471</v>
      </c>
      <c r="F30" s="73"/>
      <c r="G30" s="48">
        <v>119</v>
      </c>
      <c r="H30" s="49">
        <v>119</v>
      </c>
      <c r="I30" s="20"/>
      <c r="J30" s="20"/>
      <c r="K30" s="20"/>
      <c r="L30" s="20"/>
      <c r="M30" s="22"/>
    </row>
    <row r="31" spans="3:13" ht="12" thickBot="1">
      <c r="C31" s="11"/>
      <c r="D31" s="84" t="s">
        <v>286</v>
      </c>
      <c r="E31" s="74"/>
      <c r="F31" s="75"/>
      <c r="G31" s="50"/>
      <c r="H31" s="51"/>
      <c r="I31" s="12"/>
      <c r="J31" s="12"/>
      <c r="K31" s="12"/>
      <c r="L31" s="12"/>
      <c r="M31" s="13"/>
    </row>
    <row r="32" spans="3:13" ht="11.25">
      <c r="C32" s="52"/>
      <c r="D32" s="53"/>
      <c r="E32" s="53"/>
      <c r="F32" s="53"/>
      <c r="G32" s="53"/>
      <c r="H32" s="53"/>
      <c r="I32" s="53"/>
      <c r="J32" s="53"/>
      <c r="K32" s="53"/>
      <c r="L32" s="53"/>
      <c r="M32" s="54"/>
    </row>
    <row r="33" spans="11:13" ht="11.25">
      <c r="K33" s="15"/>
      <c r="L33" s="15"/>
      <c r="M33" s="15"/>
    </row>
  </sheetData>
  <sheetProtection password="FA9C" sheet="1" scenarios="1" formatColumns="0" formatRows="0"/>
  <mergeCells count="12">
    <mergeCell ref="H8:H9"/>
    <mergeCell ref="D8:D9"/>
    <mergeCell ref="D6:L6"/>
    <mergeCell ref="L8:L9"/>
    <mergeCell ref="D23:D24"/>
    <mergeCell ref="I8:K9"/>
    <mergeCell ref="I10:K10"/>
    <mergeCell ref="H23:H24"/>
    <mergeCell ref="G23:G24"/>
    <mergeCell ref="E23:F23"/>
    <mergeCell ref="E8:F8"/>
    <mergeCell ref="G8:G9"/>
  </mergeCells>
  <dataValidations count="3">
    <dataValidation type="decimal" allowBlank="1" showInputMessage="1" showErrorMessage="1" sqref="G11:H11 J11">
      <formula1>0</formula1>
      <formula2>99999999999999900000</formula2>
    </dataValidation>
    <dataValidation type="decimal" allowBlank="1" showInputMessage="1" showErrorMessage="1" sqref="G12:L20">
      <formula1>-9999999999999990000</formula1>
      <formula2>99999999999999900000</formula2>
    </dataValidation>
    <dataValidation type="decimal" allowBlank="1" showInputMessage="1" showErrorMessage="1" sqref="S2:T2 G26:H31">
      <formula1>-999999999999999000</formula1>
      <formula2>9999999999999990000</formula2>
    </dataValidation>
  </dataValidations>
  <hyperlinks>
    <hyperlink ref="P2" location="Стр1!E28" display="Удалить"/>
    <hyperlink ref="E29" location="Стр1!A1" tooltip="Кликните по ссылке, чтобы добавить запись" display="Добавить запись"/>
    <hyperlink ref="C28" location="Стр1!A1" tooltip="Кликните по ссылке, чтобы удалить запись" display="Удалить запись"/>
  </hyperlinks>
  <printOptions/>
  <pageMargins left="0.75" right="0.75" top="1" bottom="1" header="0.5" footer="0.5"/>
  <pageSetup horizontalDpi="300" verticalDpi="300" orientation="portrait" paperSize="9" r:id="rId1"/>
  <ignoredErrors>
    <ignoredError sqref="D17:D20 D30:D31 F26 D26 F11:F18 F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S52"/>
  <sheetViews>
    <sheetView zoomScalePageLayoutView="0" workbookViewId="0" topLeftCell="F4">
      <selection activeCell="H47" sqref="H47"/>
    </sheetView>
  </sheetViews>
  <sheetFormatPr defaultColWidth="9.140625" defaultRowHeight="11.25"/>
  <cols>
    <col min="1" max="1" width="8.00390625" style="8" hidden="1" customWidth="1"/>
    <col min="2" max="2" width="48.28125" style="8" hidden="1" customWidth="1"/>
    <col min="3" max="3" width="16.7109375" style="10" customWidth="1"/>
    <col min="4" max="4" width="7.140625" style="10" bestFit="1" customWidth="1"/>
    <col min="5" max="5" width="55.140625" style="10" bestFit="1" customWidth="1"/>
    <col min="6" max="6" width="5.28125" style="10" customWidth="1"/>
    <col min="7" max="8" width="20.140625" style="10" customWidth="1"/>
    <col min="9" max="9" width="2.00390625" style="10" customWidth="1"/>
    <col min="10" max="10" width="20.140625" style="10" customWidth="1"/>
    <col min="11" max="11" width="1.7109375" style="10" bestFit="1" customWidth="1"/>
    <col min="12" max="12" width="20.140625" style="10" customWidth="1"/>
    <col min="13" max="13" width="4.421875" style="10" customWidth="1"/>
    <col min="14" max="18" width="9.140625" style="10" customWidth="1"/>
    <col min="19" max="19" width="3.28125" style="10" bestFit="1" customWidth="1"/>
    <col min="20" max="20" width="9.00390625" style="10" bestFit="1" customWidth="1"/>
    <col min="21" max="21" width="2.00390625" style="10" bestFit="1" customWidth="1"/>
    <col min="22" max="22" width="7.57421875" style="10" bestFit="1" customWidth="1"/>
    <col min="23" max="26" width="9.140625" style="10" customWidth="1"/>
    <col min="27" max="27" width="2.00390625" style="10" bestFit="1" customWidth="1"/>
    <col min="28" max="32" width="9.140625" style="10" customWidth="1"/>
    <col min="33" max="33" width="3.28125" style="10" bestFit="1" customWidth="1"/>
    <col min="34" max="34" width="10.28125" style="10" bestFit="1" customWidth="1"/>
    <col min="35" max="35" width="2.00390625" style="10" bestFit="1" customWidth="1"/>
    <col min="36" max="36" width="7.57421875" style="10" bestFit="1" customWidth="1"/>
    <col min="37" max="40" width="9.140625" style="10" customWidth="1"/>
    <col min="41" max="41" width="2.00390625" style="10" bestFit="1" customWidth="1"/>
    <col min="42" max="16384" width="9.140625" style="10" customWidth="1"/>
  </cols>
  <sheetData>
    <row r="1" spans="1:34" s="33" customFormat="1" ht="64.5" customHeight="1" hidden="1">
      <c r="A1" s="7" t="s">
        <v>16</v>
      </c>
      <c r="B1" s="7"/>
      <c r="G1" s="33" t="s">
        <v>61</v>
      </c>
      <c r="H1" s="33" t="s">
        <v>26</v>
      </c>
      <c r="J1" s="33" t="s">
        <v>27</v>
      </c>
      <c r="L1" s="33" t="s">
        <v>62</v>
      </c>
      <c r="T1" s="33">
        <v>0</v>
      </c>
      <c r="AH1" s="33">
        <v>0</v>
      </c>
    </row>
    <row r="2" spans="1:45" ht="54" customHeight="1" hidden="1">
      <c r="A2" s="315"/>
      <c r="B2" s="7"/>
      <c r="S2" s="33" t="s">
        <v>63</v>
      </c>
      <c r="T2" s="33" t="s">
        <v>64</v>
      </c>
      <c r="U2" s="122">
        <f>W2</f>
        <v>0</v>
      </c>
      <c r="V2" s="11" t="s">
        <v>451</v>
      </c>
      <c r="W2" s="296"/>
      <c r="X2" s="297"/>
      <c r="Y2" s="298"/>
      <c r="Z2" s="175"/>
      <c r="AA2" s="90">
        <v>1</v>
      </c>
      <c r="AB2" s="45"/>
      <c r="AC2" s="45"/>
      <c r="AD2" s="45"/>
      <c r="AE2" s="91"/>
      <c r="AG2" s="33" t="s">
        <v>65</v>
      </c>
      <c r="AH2" s="33" t="s">
        <v>66</v>
      </c>
      <c r="AI2" s="122">
        <f>AK2</f>
        <v>0</v>
      </c>
      <c r="AJ2" s="11" t="s">
        <v>451</v>
      </c>
      <c r="AK2" s="299"/>
      <c r="AL2" s="297"/>
      <c r="AM2" s="298"/>
      <c r="AN2" s="175"/>
      <c r="AO2" s="90">
        <v>2</v>
      </c>
      <c r="AP2" s="45"/>
      <c r="AQ2" s="45"/>
      <c r="AR2" s="45"/>
      <c r="AS2" s="91"/>
    </row>
    <row r="3" spans="1:2" ht="18" customHeight="1" hidden="1">
      <c r="A3" s="315"/>
      <c r="B3" s="315"/>
    </row>
    <row r="4" spans="1:14" ht="16.5" customHeight="1">
      <c r="A4" s="315"/>
      <c r="B4" s="315"/>
      <c r="L4" s="123"/>
      <c r="M4" s="123"/>
      <c r="N4" s="123"/>
    </row>
    <row r="5" spans="1:13" ht="22.5" customHeight="1" thickBot="1">
      <c r="A5" s="315"/>
      <c r="B5" s="7"/>
      <c r="C5" s="16"/>
      <c r="D5" s="17"/>
      <c r="E5" s="17"/>
      <c r="F5" s="17"/>
      <c r="G5" s="17"/>
      <c r="H5" s="17"/>
      <c r="I5" s="17"/>
      <c r="J5" s="17"/>
      <c r="K5" s="17"/>
      <c r="L5" s="453" t="s">
        <v>68</v>
      </c>
      <c r="M5" s="454"/>
    </row>
    <row r="6" spans="1:13" s="14" customFormat="1" ht="19.5" customHeight="1" thickBot="1">
      <c r="A6" s="8"/>
      <c r="B6" s="8"/>
      <c r="C6" s="19"/>
      <c r="D6" s="439" t="s">
        <v>67</v>
      </c>
      <c r="E6" s="440"/>
      <c r="F6" s="440"/>
      <c r="G6" s="440"/>
      <c r="H6" s="440"/>
      <c r="I6" s="440"/>
      <c r="J6" s="440"/>
      <c r="K6" s="440"/>
      <c r="L6" s="441"/>
      <c r="M6" s="13"/>
    </row>
    <row r="7" spans="3:13" ht="19.5" customHeight="1" thickBot="1">
      <c r="C7" s="19"/>
      <c r="D7" s="20"/>
      <c r="E7" s="20"/>
      <c r="F7" s="20"/>
      <c r="G7" s="20"/>
      <c r="H7" s="20"/>
      <c r="I7" s="20"/>
      <c r="J7" s="20"/>
      <c r="K7" s="20"/>
      <c r="L7" s="277" t="str">
        <f>IF(Справочники!$C$10="","",Справочники!$C$10)</f>
        <v>тыс.руб.</v>
      </c>
      <c r="M7" s="22"/>
    </row>
    <row r="8" spans="3:13" ht="11.25">
      <c r="C8" s="19"/>
      <c r="D8" s="444" t="s">
        <v>19</v>
      </c>
      <c r="E8" s="446" t="s">
        <v>447</v>
      </c>
      <c r="F8" s="446"/>
      <c r="G8" s="446" t="s">
        <v>25</v>
      </c>
      <c r="H8" s="446" t="s">
        <v>26</v>
      </c>
      <c r="I8" s="446" t="s">
        <v>27</v>
      </c>
      <c r="J8" s="446"/>
      <c r="K8" s="446"/>
      <c r="L8" s="442" t="s">
        <v>28</v>
      </c>
      <c r="M8" s="91"/>
    </row>
    <row r="9" spans="3:13" ht="11.25">
      <c r="C9" s="19"/>
      <c r="D9" s="451"/>
      <c r="E9" s="59" t="s">
        <v>404</v>
      </c>
      <c r="F9" s="187" t="s">
        <v>405</v>
      </c>
      <c r="G9" s="449"/>
      <c r="H9" s="449"/>
      <c r="I9" s="449"/>
      <c r="J9" s="449"/>
      <c r="K9" s="449"/>
      <c r="L9" s="455"/>
      <c r="M9" s="91"/>
    </row>
    <row r="10" spans="3:13" ht="11.25">
      <c r="C10" s="19"/>
      <c r="D10" s="24" t="s">
        <v>20</v>
      </c>
      <c r="E10" s="25">
        <v>1</v>
      </c>
      <c r="F10" s="186" t="s">
        <v>69</v>
      </c>
      <c r="G10" s="25">
        <v>3</v>
      </c>
      <c r="H10" s="25">
        <v>4</v>
      </c>
      <c r="I10" s="450">
        <v>5</v>
      </c>
      <c r="J10" s="450"/>
      <c r="K10" s="450"/>
      <c r="L10" s="26">
        <v>6</v>
      </c>
      <c r="M10" s="91"/>
    </row>
    <row r="11" spans="1:13" ht="11.25">
      <c r="A11" s="8" t="s">
        <v>31</v>
      </c>
      <c r="B11" s="8" t="s">
        <v>70</v>
      </c>
      <c r="C11" s="19"/>
      <c r="D11" s="62">
        <v>1</v>
      </c>
      <c r="E11" s="30" t="s">
        <v>70</v>
      </c>
      <c r="F11" s="73"/>
      <c r="G11" s="34">
        <f>463582+21630</f>
        <v>485212</v>
      </c>
      <c r="H11" s="34">
        <f>972+3433</f>
        <v>4405</v>
      </c>
      <c r="I11" s="182" t="s">
        <v>448</v>
      </c>
      <c r="J11" s="99">
        <f>176</f>
        <v>176</v>
      </c>
      <c r="K11" s="183" t="s">
        <v>449</v>
      </c>
      <c r="L11" s="190">
        <f aca="true" t="shared" si="0" ref="L11:L22">G11+H11-J11</f>
        <v>489441</v>
      </c>
      <c r="M11" s="91"/>
    </row>
    <row r="12" spans="1:13" ht="11.25">
      <c r="A12" s="8" t="s">
        <v>35</v>
      </c>
      <c r="B12" s="8" t="s">
        <v>71</v>
      </c>
      <c r="C12" s="19"/>
      <c r="D12" s="62" t="s">
        <v>69</v>
      </c>
      <c r="E12" s="30" t="s">
        <v>71</v>
      </c>
      <c r="F12" s="73"/>
      <c r="G12" s="34">
        <f>306387+447999+513444+233875+290564+719845+154961+484675+673183</f>
        <v>3824933</v>
      </c>
      <c r="H12" s="34">
        <f>2981+2755+31966+2226+12165+40111+10592+9421+4950+39216+47451+20541+26337+66116+14403+42986+58998</f>
        <v>433215</v>
      </c>
      <c r="I12" s="182" t="s">
        <v>448</v>
      </c>
      <c r="J12" s="99">
        <v>0</v>
      </c>
      <c r="K12" s="183" t="s">
        <v>449</v>
      </c>
      <c r="L12" s="190">
        <f t="shared" si="0"/>
        <v>4258148</v>
      </c>
      <c r="M12" s="91"/>
    </row>
    <row r="13" spans="1:13" ht="11.25">
      <c r="A13" s="8" t="s">
        <v>39</v>
      </c>
      <c r="B13" s="8" t="s">
        <v>72</v>
      </c>
      <c r="C13" s="19"/>
      <c r="D13" s="62" t="s">
        <v>21</v>
      </c>
      <c r="E13" s="30" t="s">
        <v>72</v>
      </c>
      <c r="F13" s="73"/>
      <c r="G13" s="34">
        <f>27241+257108+65882+74444</f>
        <v>424675</v>
      </c>
      <c r="H13" s="34">
        <f>2264+38575+2848+3369</f>
        <v>47056</v>
      </c>
      <c r="I13" s="182" t="s">
        <v>448</v>
      </c>
      <c r="J13" s="99">
        <f>580+517+200+581</f>
        <v>1878</v>
      </c>
      <c r="K13" s="183" t="s">
        <v>449</v>
      </c>
      <c r="L13" s="190">
        <f t="shared" si="0"/>
        <v>469853</v>
      </c>
      <c r="M13" s="91"/>
    </row>
    <row r="14" spans="1:13" ht="11.25">
      <c r="A14" s="8" t="s">
        <v>43</v>
      </c>
      <c r="B14" s="8" t="s">
        <v>73</v>
      </c>
      <c r="C14" s="19"/>
      <c r="D14" s="62" t="s">
        <v>22</v>
      </c>
      <c r="E14" s="30" t="s">
        <v>73</v>
      </c>
      <c r="F14" s="73"/>
      <c r="G14" s="34">
        <v>25417</v>
      </c>
      <c r="H14" s="34">
        <v>1377</v>
      </c>
      <c r="I14" s="182" t="s">
        <v>448</v>
      </c>
      <c r="J14" s="99">
        <v>554</v>
      </c>
      <c r="K14" s="183" t="s">
        <v>449</v>
      </c>
      <c r="L14" s="190">
        <f t="shared" si="0"/>
        <v>26240</v>
      </c>
      <c r="M14" s="91"/>
    </row>
    <row r="15" spans="1:13" ht="11.25">
      <c r="A15" s="8" t="s">
        <v>47</v>
      </c>
      <c r="B15" s="8" t="s">
        <v>74</v>
      </c>
      <c r="C15" s="19"/>
      <c r="D15" s="62" t="s">
        <v>278</v>
      </c>
      <c r="E15" s="30" t="s">
        <v>75</v>
      </c>
      <c r="F15" s="73"/>
      <c r="G15" s="34">
        <v>1774</v>
      </c>
      <c r="H15" s="34">
        <v>0</v>
      </c>
      <c r="I15" s="182" t="s">
        <v>448</v>
      </c>
      <c r="J15" s="99">
        <v>39</v>
      </c>
      <c r="K15" s="183" t="s">
        <v>449</v>
      </c>
      <c r="L15" s="190">
        <f t="shared" si="0"/>
        <v>1735</v>
      </c>
      <c r="M15" s="91"/>
    </row>
    <row r="16" spans="1:13" ht="11.25">
      <c r="A16" s="8" t="s">
        <v>76</v>
      </c>
      <c r="B16" s="8" t="s">
        <v>77</v>
      </c>
      <c r="C16" s="19"/>
      <c r="D16" s="62" t="s">
        <v>282</v>
      </c>
      <c r="E16" s="30" t="s">
        <v>77</v>
      </c>
      <c r="F16" s="73"/>
      <c r="G16" s="34"/>
      <c r="H16" s="34"/>
      <c r="I16" s="182" t="s">
        <v>448</v>
      </c>
      <c r="J16" s="99"/>
      <c r="K16" s="183" t="s">
        <v>449</v>
      </c>
      <c r="L16" s="190">
        <f t="shared" si="0"/>
        <v>0</v>
      </c>
      <c r="M16" s="91"/>
    </row>
    <row r="17" spans="1:13" ht="11.25">
      <c r="A17" s="8" t="s">
        <v>78</v>
      </c>
      <c r="B17" s="8" t="s">
        <v>79</v>
      </c>
      <c r="C17" s="19"/>
      <c r="D17" s="62" t="s">
        <v>285</v>
      </c>
      <c r="E17" s="30" t="s">
        <v>79</v>
      </c>
      <c r="F17" s="73"/>
      <c r="G17" s="34"/>
      <c r="H17" s="34"/>
      <c r="I17" s="182" t="s">
        <v>448</v>
      </c>
      <c r="J17" s="99"/>
      <c r="K17" s="183" t="s">
        <v>449</v>
      </c>
      <c r="L17" s="190">
        <f t="shared" si="0"/>
        <v>0</v>
      </c>
      <c r="M17" s="91"/>
    </row>
    <row r="18" spans="1:13" ht="11.25">
      <c r="A18" s="8" t="s">
        <v>80</v>
      </c>
      <c r="B18" s="8" t="s">
        <v>81</v>
      </c>
      <c r="C18" s="19"/>
      <c r="D18" s="62" t="s">
        <v>286</v>
      </c>
      <c r="E18" s="30" t="s">
        <v>81</v>
      </c>
      <c r="F18" s="73"/>
      <c r="G18" s="34">
        <v>8</v>
      </c>
      <c r="H18" s="34"/>
      <c r="I18" s="182" t="s">
        <v>448</v>
      </c>
      <c r="J18" s="99"/>
      <c r="K18" s="183" t="s">
        <v>449</v>
      </c>
      <c r="L18" s="190">
        <f t="shared" si="0"/>
        <v>8</v>
      </c>
      <c r="M18" s="91"/>
    </row>
    <row r="19" spans="1:13" ht="11.25">
      <c r="A19" s="8" t="s">
        <v>82</v>
      </c>
      <c r="B19" s="8" t="s">
        <v>83</v>
      </c>
      <c r="C19" s="19"/>
      <c r="D19" s="62" t="s">
        <v>287</v>
      </c>
      <c r="E19" s="30" t="s">
        <v>83</v>
      </c>
      <c r="F19" s="73"/>
      <c r="G19" s="34">
        <f>6082+6382+2752+17749+156566+194475+2256</f>
        <v>386262</v>
      </c>
      <c r="H19" s="34">
        <f>2566+24039+10594+17841</f>
        <v>55040</v>
      </c>
      <c r="I19" s="182" t="s">
        <v>448</v>
      </c>
      <c r="J19" s="99">
        <f>353</f>
        <v>353</v>
      </c>
      <c r="K19" s="183" t="s">
        <v>449</v>
      </c>
      <c r="L19" s="190">
        <f t="shared" si="0"/>
        <v>440949</v>
      </c>
      <c r="M19" s="91"/>
    </row>
    <row r="20" spans="1:13" ht="11.25">
      <c r="A20" s="8" t="s">
        <v>84</v>
      </c>
      <c r="B20" s="8" t="s">
        <v>85</v>
      </c>
      <c r="C20" s="19"/>
      <c r="D20" s="62" t="s">
        <v>288</v>
      </c>
      <c r="E20" s="30" t="s">
        <v>85</v>
      </c>
      <c r="F20" s="73"/>
      <c r="G20" s="34"/>
      <c r="H20" s="34"/>
      <c r="I20" s="182" t="s">
        <v>448</v>
      </c>
      <c r="J20" s="99"/>
      <c r="K20" s="183" t="s">
        <v>449</v>
      </c>
      <c r="L20" s="190">
        <f t="shared" si="0"/>
        <v>0</v>
      </c>
      <c r="M20" s="91"/>
    </row>
    <row r="21" spans="1:13" ht="11.25">
      <c r="A21" s="8" t="s">
        <v>86</v>
      </c>
      <c r="B21" s="8" t="s">
        <v>87</v>
      </c>
      <c r="C21" s="19"/>
      <c r="D21" s="62" t="s">
        <v>289</v>
      </c>
      <c r="E21" s="30" t="s">
        <v>87</v>
      </c>
      <c r="F21" s="73"/>
      <c r="G21" s="34"/>
      <c r="H21" s="34"/>
      <c r="I21" s="182" t="s">
        <v>448</v>
      </c>
      <c r="J21" s="99"/>
      <c r="K21" s="183" t="s">
        <v>449</v>
      </c>
      <c r="L21" s="190">
        <f t="shared" si="0"/>
        <v>0</v>
      </c>
      <c r="M21" s="91"/>
    </row>
    <row r="22" spans="1:13" ht="12" thickBot="1">
      <c r="A22" s="8" t="s">
        <v>11</v>
      </c>
      <c r="B22" s="8" t="s">
        <v>88</v>
      </c>
      <c r="C22" s="19"/>
      <c r="D22" s="195">
        <v>12</v>
      </c>
      <c r="E22" s="68" t="s">
        <v>88</v>
      </c>
      <c r="F22" s="203"/>
      <c r="G22" s="188">
        <f>SUM(G11:G21)</f>
        <v>5148281</v>
      </c>
      <c r="H22" s="188">
        <f>SUM(H11:H21)</f>
        <v>541093</v>
      </c>
      <c r="I22" s="184" t="s">
        <v>448</v>
      </c>
      <c r="J22" s="258">
        <f>SUM(J11:J21)</f>
        <v>3000</v>
      </c>
      <c r="K22" s="185" t="s">
        <v>449</v>
      </c>
      <c r="L22" s="189">
        <f t="shared" si="0"/>
        <v>5686374</v>
      </c>
      <c r="M22" s="91"/>
    </row>
    <row r="23" spans="1:13" s="14" customFormat="1" ht="12" thickBot="1">
      <c r="A23" s="8"/>
      <c r="B23" s="8"/>
      <c r="C23" s="19"/>
      <c r="D23" s="20"/>
      <c r="E23" s="46"/>
      <c r="F23" s="46"/>
      <c r="G23" s="125" t="s">
        <v>61</v>
      </c>
      <c r="H23" s="125" t="s">
        <v>62</v>
      </c>
      <c r="I23" s="46"/>
      <c r="J23" s="46"/>
      <c r="K23" s="56"/>
      <c r="L23" s="56"/>
      <c r="M23" s="100"/>
    </row>
    <row r="24" spans="3:13" ht="11.25">
      <c r="C24" s="19"/>
      <c r="D24" s="444" t="s">
        <v>19</v>
      </c>
      <c r="E24" s="446" t="s">
        <v>447</v>
      </c>
      <c r="F24" s="446"/>
      <c r="G24" s="446" t="s">
        <v>89</v>
      </c>
      <c r="H24" s="442" t="s">
        <v>90</v>
      </c>
      <c r="I24" s="45"/>
      <c r="J24" s="45"/>
      <c r="K24" s="45"/>
      <c r="L24" s="45"/>
      <c r="M24" s="91"/>
    </row>
    <row r="25" spans="3:13" ht="12" thickBot="1">
      <c r="C25" s="19"/>
      <c r="D25" s="452"/>
      <c r="E25" s="198" t="s">
        <v>404</v>
      </c>
      <c r="F25" s="198" t="s">
        <v>405</v>
      </c>
      <c r="G25" s="456"/>
      <c r="H25" s="457"/>
      <c r="I25" s="45"/>
      <c r="J25" s="45"/>
      <c r="K25" s="45"/>
      <c r="L25" s="45"/>
      <c r="M25" s="91"/>
    </row>
    <row r="26" spans="3:13" ht="11.25">
      <c r="C26" s="19"/>
      <c r="D26" s="199" t="s">
        <v>20</v>
      </c>
      <c r="E26" s="200">
        <v>1</v>
      </c>
      <c r="F26" s="201" t="s">
        <v>69</v>
      </c>
      <c r="G26" s="200">
        <v>3</v>
      </c>
      <c r="H26" s="202">
        <v>4</v>
      </c>
      <c r="I26" s="45"/>
      <c r="J26" s="45"/>
      <c r="K26" s="45"/>
      <c r="L26" s="45"/>
      <c r="M26" s="91"/>
    </row>
    <row r="27" spans="1:13" ht="11.25">
      <c r="A27" s="8" t="s">
        <v>91</v>
      </c>
      <c r="B27" s="8" t="s">
        <v>92</v>
      </c>
      <c r="C27" s="19"/>
      <c r="D27" s="62">
        <v>1</v>
      </c>
      <c r="E27" s="30" t="s">
        <v>290</v>
      </c>
      <c r="F27" s="73"/>
      <c r="G27" s="191">
        <f>SUM(G28:G30)</f>
        <v>3078245</v>
      </c>
      <c r="H27" s="190">
        <f>SUM(H28:H30)</f>
        <v>3442697</v>
      </c>
      <c r="I27" s="45"/>
      <c r="J27" s="45"/>
      <c r="K27" s="45"/>
      <c r="L27" s="45"/>
      <c r="M27" s="91"/>
    </row>
    <row r="28" spans="1:13" ht="11.25">
      <c r="A28" s="8" t="s">
        <v>91</v>
      </c>
      <c r="B28" s="8" t="s">
        <v>92</v>
      </c>
      <c r="C28" s="19"/>
      <c r="D28" s="62" t="s">
        <v>452</v>
      </c>
      <c r="E28" s="64" t="s">
        <v>94</v>
      </c>
      <c r="F28" s="73"/>
      <c r="G28" s="101">
        <f>102113+11309+138710+296621+327932+158694+187349+462328+95541+358595+517338</f>
        <v>2656530</v>
      </c>
      <c r="H28" s="101">
        <f>112612+11817+146093+334020+370124+178743+210063+515193+107414+400480+572575</f>
        <v>2959134</v>
      </c>
      <c r="I28" s="45"/>
      <c r="J28" s="45"/>
      <c r="K28" s="45"/>
      <c r="L28" s="45"/>
      <c r="M28" s="91"/>
    </row>
    <row r="29" spans="1:13" ht="11.25">
      <c r="A29" s="8" t="s">
        <v>91</v>
      </c>
      <c r="B29" s="8" t="s">
        <v>92</v>
      </c>
      <c r="C29" s="19"/>
      <c r="D29" s="62" t="s">
        <v>453</v>
      </c>
      <c r="E29" s="64" t="s">
        <v>95</v>
      </c>
      <c r="F29" s="73"/>
      <c r="G29" s="101">
        <f>22220+164618+31599+25845+16031</f>
        <v>260313</v>
      </c>
      <c r="H29" s="101">
        <f>23567+188898+37728+31234+18419</f>
        <v>299846</v>
      </c>
      <c r="I29" s="45"/>
      <c r="J29" s="45"/>
      <c r="K29" s="45"/>
      <c r="L29" s="45"/>
      <c r="M29" s="91"/>
    </row>
    <row r="30" spans="1:13" ht="11.25">
      <c r="A30" s="8" t="s">
        <v>91</v>
      </c>
      <c r="B30" s="8" t="s">
        <v>92</v>
      </c>
      <c r="C30" s="19"/>
      <c r="D30" s="62" t="s">
        <v>454</v>
      </c>
      <c r="E30" s="64" t="s">
        <v>96</v>
      </c>
      <c r="F30" s="73"/>
      <c r="G30" s="101">
        <f>1687+392+6070+342+6643+26839+117527+6+1896</f>
        <v>161402</v>
      </c>
      <c r="H30" s="101">
        <f>1672+417+5826+500+7477+33080+132696+6+2043</f>
        <v>183717</v>
      </c>
      <c r="I30" s="45"/>
      <c r="J30" s="45"/>
      <c r="K30" s="45"/>
      <c r="L30" s="45"/>
      <c r="M30" s="91"/>
    </row>
    <row r="31" spans="1:13" ht="22.5">
      <c r="A31" s="8" t="s">
        <v>63</v>
      </c>
      <c r="B31" s="8" t="s">
        <v>64</v>
      </c>
      <c r="C31" s="19"/>
      <c r="D31" s="62" t="s">
        <v>69</v>
      </c>
      <c r="E31" s="30" t="s">
        <v>291</v>
      </c>
      <c r="F31" s="73"/>
      <c r="G31" s="191">
        <f>SUM(G32:G34)</f>
        <v>1028</v>
      </c>
      <c r="H31" s="190">
        <f>SUM(H32:H34)</f>
        <v>472</v>
      </c>
      <c r="I31" s="45"/>
      <c r="J31" s="45"/>
      <c r="K31" s="45"/>
      <c r="L31" s="45"/>
      <c r="M31" s="91"/>
    </row>
    <row r="32" spans="3:13" ht="11.25">
      <c r="C32" s="11"/>
      <c r="D32" s="62" t="s">
        <v>457</v>
      </c>
      <c r="E32" s="64" t="s">
        <v>97</v>
      </c>
      <c r="F32" s="196"/>
      <c r="G32" s="101">
        <v>1028</v>
      </c>
      <c r="H32" s="101">
        <v>472</v>
      </c>
      <c r="I32" s="90">
        <v>1</v>
      </c>
      <c r="J32" s="45"/>
      <c r="K32" s="45"/>
      <c r="L32" s="45"/>
      <c r="M32" s="91"/>
    </row>
    <row r="33" spans="1:13" ht="11.25">
      <c r="A33" s="8" t="s">
        <v>63</v>
      </c>
      <c r="B33" s="8" t="s">
        <v>64</v>
      </c>
      <c r="C33" s="19"/>
      <c r="D33" s="62" t="s">
        <v>458</v>
      </c>
      <c r="E33" s="64" t="s">
        <v>98</v>
      </c>
      <c r="F33" s="196"/>
      <c r="G33" s="34"/>
      <c r="H33" s="101"/>
      <c r="I33" s="90"/>
      <c r="J33" s="45"/>
      <c r="K33" s="45"/>
      <c r="L33" s="45"/>
      <c r="M33" s="91"/>
    </row>
    <row r="34" spans="3:13" ht="11.25">
      <c r="C34" s="19"/>
      <c r="D34" s="78"/>
      <c r="E34" s="82" t="s">
        <v>280</v>
      </c>
      <c r="F34" s="79"/>
      <c r="G34" s="80"/>
      <c r="H34" s="81"/>
      <c r="I34" s="90"/>
      <c r="J34" s="45"/>
      <c r="K34" s="45"/>
      <c r="L34" s="45"/>
      <c r="M34" s="91"/>
    </row>
    <row r="35" spans="1:13" ht="11.25">
      <c r="A35" s="8" t="s">
        <v>99</v>
      </c>
      <c r="B35" s="8" t="s">
        <v>100</v>
      </c>
      <c r="C35" s="19"/>
      <c r="D35" s="62" t="s">
        <v>21</v>
      </c>
      <c r="E35" s="30" t="s">
        <v>101</v>
      </c>
      <c r="F35" s="73"/>
      <c r="G35" s="101">
        <v>11612</v>
      </c>
      <c r="H35" s="101">
        <v>470325</v>
      </c>
      <c r="I35" s="90"/>
      <c r="J35" s="45"/>
      <c r="K35" s="45"/>
      <c r="L35" s="45"/>
      <c r="M35" s="91"/>
    </row>
    <row r="36" spans="1:13" ht="22.5">
      <c r="A36" s="8" t="s">
        <v>65</v>
      </c>
      <c r="B36" s="8" t="s">
        <v>102</v>
      </c>
      <c r="C36" s="19"/>
      <c r="D36" s="62" t="s">
        <v>22</v>
      </c>
      <c r="E36" s="30" t="s">
        <v>293</v>
      </c>
      <c r="F36" s="73"/>
      <c r="G36" s="191">
        <f>SUM(G37:G38)</f>
        <v>0</v>
      </c>
      <c r="H36" s="190">
        <f>SUM(H37:H38)</f>
        <v>0</v>
      </c>
      <c r="I36" s="90"/>
      <c r="J36" s="45"/>
      <c r="K36" s="45"/>
      <c r="L36" s="45"/>
      <c r="M36" s="91"/>
    </row>
    <row r="37" spans="3:13" ht="11.25">
      <c r="C37" s="11"/>
      <c r="D37" s="62" t="s">
        <v>461</v>
      </c>
      <c r="E37" s="77"/>
      <c r="F37" s="204"/>
      <c r="G37" s="115"/>
      <c r="H37" s="175"/>
      <c r="I37" s="90">
        <v>2</v>
      </c>
      <c r="J37" s="45"/>
      <c r="K37" s="45"/>
      <c r="L37" s="45"/>
      <c r="M37" s="91"/>
    </row>
    <row r="38" spans="3:13" ht="11.25">
      <c r="C38" s="19"/>
      <c r="D38" s="78"/>
      <c r="E38" s="82" t="s">
        <v>280</v>
      </c>
      <c r="F38" s="79"/>
      <c r="G38" s="80"/>
      <c r="H38" s="81"/>
      <c r="I38" s="90"/>
      <c r="J38" s="45"/>
      <c r="K38" s="45"/>
      <c r="L38" s="45"/>
      <c r="M38" s="91"/>
    </row>
    <row r="39" spans="1:13" ht="23.25" thickBot="1">
      <c r="A39" s="8" t="s">
        <v>103</v>
      </c>
      <c r="B39" s="8" t="s">
        <v>104</v>
      </c>
      <c r="C39" s="19"/>
      <c r="D39" s="63" t="s">
        <v>278</v>
      </c>
      <c r="E39" s="36" t="s">
        <v>105</v>
      </c>
      <c r="F39" s="203"/>
      <c r="G39" s="37">
        <v>10301</v>
      </c>
      <c r="H39" s="118"/>
      <c r="I39" s="45"/>
      <c r="J39" s="45"/>
      <c r="K39" s="45"/>
      <c r="L39" s="45"/>
      <c r="M39" s="91"/>
    </row>
    <row r="40" spans="3:13" ht="23.25" thickBot="1">
      <c r="C40" s="19"/>
      <c r="D40" s="213" t="s">
        <v>19</v>
      </c>
      <c r="E40" s="211" t="s">
        <v>292</v>
      </c>
      <c r="F40" s="212" t="s">
        <v>405</v>
      </c>
      <c r="G40" s="57" t="s">
        <v>58</v>
      </c>
      <c r="H40" s="58" t="s">
        <v>59</v>
      </c>
      <c r="I40" s="56"/>
      <c r="J40" s="56"/>
      <c r="K40" s="56"/>
      <c r="L40" s="56"/>
      <c r="M40" s="100"/>
    </row>
    <row r="41" spans="3:13" ht="11.25">
      <c r="C41" s="19"/>
      <c r="D41" s="199" t="s">
        <v>20</v>
      </c>
      <c r="E41" s="200">
        <v>1</v>
      </c>
      <c r="F41" s="201" t="s">
        <v>69</v>
      </c>
      <c r="G41" s="200">
        <v>3</v>
      </c>
      <c r="H41" s="202">
        <v>4</v>
      </c>
      <c r="I41" s="56"/>
      <c r="J41" s="56"/>
      <c r="K41" s="56"/>
      <c r="L41" s="56"/>
      <c r="M41" s="100"/>
    </row>
    <row r="42" spans="1:13" ht="11.25">
      <c r="A42" s="8" t="s">
        <v>106</v>
      </c>
      <c r="B42" s="8" t="s">
        <v>107</v>
      </c>
      <c r="C42" s="19"/>
      <c r="D42" s="205" t="s">
        <v>282</v>
      </c>
      <c r="E42" s="206" t="s">
        <v>108</v>
      </c>
      <c r="F42" s="244"/>
      <c r="G42" s="215">
        <f>SUM(G43:G44)</f>
        <v>582230</v>
      </c>
      <c r="H42" s="214">
        <f>SUM(H43:H44)</f>
        <v>559697</v>
      </c>
      <c r="I42" s="45"/>
      <c r="J42" s="45"/>
      <c r="K42" s="45"/>
      <c r="L42" s="45"/>
      <c r="M42" s="91"/>
    </row>
    <row r="43" spans="1:13" ht="11.25">
      <c r="A43" s="8" t="s">
        <v>109</v>
      </c>
      <c r="B43" s="8" t="s">
        <v>110</v>
      </c>
      <c r="C43" s="19"/>
      <c r="D43" s="62" t="s">
        <v>283</v>
      </c>
      <c r="E43" s="64" t="s">
        <v>111</v>
      </c>
      <c r="F43" s="181" t="s">
        <v>112</v>
      </c>
      <c r="G43" s="367">
        <v>346728</v>
      </c>
      <c r="H43" s="367">
        <v>333889</v>
      </c>
      <c r="I43" s="45"/>
      <c r="J43" s="45"/>
      <c r="K43" s="45"/>
      <c r="L43" s="45"/>
      <c r="M43" s="91"/>
    </row>
    <row r="44" spans="1:13" ht="12" thickBot="1">
      <c r="A44" s="8" t="s">
        <v>113</v>
      </c>
      <c r="B44" s="8" t="s">
        <v>114</v>
      </c>
      <c r="C44" s="19"/>
      <c r="D44" s="63" t="s">
        <v>284</v>
      </c>
      <c r="E44" s="64" t="s">
        <v>115</v>
      </c>
      <c r="F44" s="210" t="s">
        <v>116</v>
      </c>
      <c r="G44" s="368">
        <v>235502</v>
      </c>
      <c r="H44" s="368">
        <v>225808</v>
      </c>
      <c r="I44" s="45"/>
      <c r="J44" s="45"/>
      <c r="K44" s="45"/>
      <c r="L44" s="45"/>
      <c r="M44" s="91"/>
    </row>
    <row r="45" spans="3:13" ht="23.25" thickBot="1">
      <c r="C45" s="19"/>
      <c r="D45" s="213" t="s">
        <v>19</v>
      </c>
      <c r="E45" s="211"/>
      <c r="F45" s="212" t="s">
        <v>405</v>
      </c>
      <c r="G45" s="57" t="s">
        <v>58</v>
      </c>
      <c r="H45" s="58" t="s">
        <v>90</v>
      </c>
      <c r="I45" s="45"/>
      <c r="J45" s="45"/>
      <c r="K45" s="45"/>
      <c r="L45" s="45"/>
      <c r="M45" s="91"/>
    </row>
    <row r="46" spans="3:13" ht="11.25">
      <c r="C46" s="19"/>
      <c r="D46" s="199" t="s">
        <v>20</v>
      </c>
      <c r="E46" s="200">
        <v>1</v>
      </c>
      <c r="F46" s="201" t="s">
        <v>69</v>
      </c>
      <c r="G46" s="200">
        <v>3</v>
      </c>
      <c r="H46" s="202">
        <v>4</v>
      </c>
      <c r="I46" s="45"/>
      <c r="J46" s="45"/>
      <c r="K46" s="45"/>
      <c r="L46" s="45"/>
      <c r="M46" s="91"/>
    </row>
    <row r="47" spans="1:13" ht="34.5" thickBot="1">
      <c r="A47" s="8" t="s">
        <v>117</v>
      </c>
      <c r="B47" s="8" t="s">
        <v>118</v>
      </c>
      <c r="C47" s="19"/>
      <c r="D47" s="207" t="s">
        <v>285</v>
      </c>
      <c r="E47" s="208" t="s">
        <v>119</v>
      </c>
      <c r="F47" s="209"/>
      <c r="G47" s="369">
        <v>92344</v>
      </c>
      <c r="H47" s="369">
        <v>87342</v>
      </c>
      <c r="I47" s="45"/>
      <c r="J47" s="45"/>
      <c r="K47" s="45"/>
      <c r="L47" s="45"/>
      <c r="M47" s="91"/>
    </row>
    <row r="48" spans="3:13" ht="11.25">
      <c r="C48" s="52"/>
      <c r="D48" s="53"/>
      <c r="E48" s="53"/>
      <c r="F48" s="53"/>
      <c r="G48" s="53"/>
      <c r="H48" s="53"/>
      <c r="I48" s="53"/>
      <c r="J48" s="53"/>
      <c r="K48" s="53"/>
      <c r="L48" s="126"/>
      <c r="M48" s="54"/>
    </row>
    <row r="49" spans="3:5" ht="11.25">
      <c r="C49" s="123"/>
      <c r="D49" s="123"/>
      <c r="E49" s="123"/>
    </row>
    <row r="50" spans="3:5" ht="11.25">
      <c r="C50" s="123"/>
      <c r="D50" s="123"/>
      <c r="E50" s="123"/>
    </row>
    <row r="51" spans="3:5" ht="11.25">
      <c r="C51" s="123"/>
      <c r="D51" s="123"/>
      <c r="E51" s="123"/>
    </row>
    <row r="52" spans="3:5" ht="11.25">
      <c r="C52" s="123"/>
      <c r="D52" s="123"/>
      <c r="E52" s="123"/>
    </row>
  </sheetData>
  <sheetProtection password="FA9C" sheet="1" formatColumns="0" formatRows="0"/>
  <mergeCells count="13">
    <mergeCell ref="L5:M5"/>
    <mergeCell ref="D6:L6"/>
    <mergeCell ref="L8:L9"/>
    <mergeCell ref="G24:G25"/>
    <mergeCell ref="H24:H25"/>
    <mergeCell ref="E24:F24"/>
    <mergeCell ref="E8:F8"/>
    <mergeCell ref="G8:G9"/>
    <mergeCell ref="H8:H9"/>
    <mergeCell ref="I8:K9"/>
    <mergeCell ref="I10:K10"/>
    <mergeCell ref="D8:D9"/>
    <mergeCell ref="D24:D25"/>
  </mergeCells>
  <dataValidations count="4">
    <dataValidation type="decimal" allowBlank="1" showInputMessage="1" showErrorMessage="1" sqref="G42:H44 G47:H47">
      <formula1>-999999999999999000000000</formula1>
      <formula2>9.99999999999999E+22</formula2>
    </dataValidation>
    <dataValidation type="decimal" allowBlank="1" showInputMessage="1" showErrorMessage="1" sqref="G39:H39 G35:H36 G27:H33 Y2:Z2 G11:H22 AM2:AN2">
      <formula1>0</formula1>
      <formula2>9.99999999999999E+22</formula2>
    </dataValidation>
    <dataValidation type="decimal" allowBlank="1" showInputMessage="1" showErrorMessage="1" sqref="G38:H38 G34:H34">
      <formula1>-999999999999999000</formula1>
      <formula2>9999999999999990000</formula2>
    </dataValidation>
    <dataValidation type="decimal" allowBlank="1" showInputMessage="1" showErrorMessage="1" sqref="J11:J22">
      <formula1>-9999999999999990000</formula1>
      <formula2>9.99999999999999E+22</formula2>
    </dataValidation>
  </dataValidations>
  <hyperlinks>
    <hyperlink ref="V2" location="Стр2!E39" display="Удалить"/>
    <hyperlink ref="AJ2" location="Стр2!E39" display="Удалить"/>
    <hyperlink ref="E34" location="Стр2!A1" tooltip="Кликните по ссылке, чтобы добавить запись" display="Добавить запись"/>
    <hyperlink ref="E38" location="Стр2!A1" tooltip="Кликните по ссылке, чтобы добавить запись" display="Добавить запись"/>
  </hyperlinks>
  <printOptions/>
  <pageMargins left="0.75" right="0.75" top="1" bottom="1" header="0.5" footer="0.5"/>
  <pageSetup horizontalDpi="300" verticalDpi="300" orientation="portrait" paperSize="9" r:id="rId1"/>
  <ignoredErrors>
    <ignoredError sqref="D12 D13:D22 F10 D31 D42 D39 D35:D36 F46 D47 F26 F42:F45 F41" numberStoredAsText="1"/>
    <ignoredError sqref="G22:H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2"/>
  <dimension ref="A1:AL52"/>
  <sheetViews>
    <sheetView zoomScalePageLayoutView="0" workbookViewId="0" topLeftCell="C28">
      <selection activeCell="H34" sqref="H34"/>
    </sheetView>
  </sheetViews>
  <sheetFormatPr defaultColWidth="9.140625" defaultRowHeight="11.25"/>
  <cols>
    <col min="1" max="1" width="8.00390625" style="104" hidden="1" customWidth="1"/>
    <col min="2" max="2" width="66.8515625" style="104" hidden="1" customWidth="1"/>
    <col min="3" max="3" width="15.8515625" style="106" customWidth="1"/>
    <col min="4" max="4" width="7.140625" style="106" bestFit="1" customWidth="1"/>
    <col min="5" max="5" width="46.8515625" style="106" customWidth="1"/>
    <col min="6" max="6" width="6.28125" style="106" customWidth="1"/>
    <col min="7" max="10" width="22.28125" style="106" customWidth="1"/>
    <col min="11" max="31" width="9.140625" style="106" customWidth="1"/>
    <col min="32" max="32" width="14.57421875" style="106" customWidth="1"/>
    <col min="33" max="16384" width="9.140625" style="106" customWidth="1"/>
  </cols>
  <sheetData>
    <row r="1" spans="1:29" s="104" customFormat="1" ht="27" customHeight="1" hidden="1">
      <c r="A1" s="9" t="s">
        <v>16</v>
      </c>
      <c r="B1" s="9"/>
      <c r="E1" s="105"/>
      <c r="F1" s="105"/>
      <c r="G1" s="8" t="s">
        <v>61</v>
      </c>
      <c r="H1" s="8" t="s">
        <v>26</v>
      </c>
      <c r="I1" s="8" t="s">
        <v>27</v>
      </c>
      <c r="J1" s="8" t="s">
        <v>62</v>
      </c>
      <c r="K1" s="8"/>
      <c r="P1" s="104">
        <v>0</v>
      </c>
      <c r="AC1" s="104">
        <v>0</v>
      </c>
    </row>
    <row r="2" spans="1:38" ht="27" customHeight="1" hidden="1">
      <c r="A2" s="315"/>
      <c r="B2" s="9"/>
      <c r="E2" s="107"/>
      <c r="F2" s="105"/>
      <c r="G2" s="8" t="s">
        <v>61</v>
      </c>
      <c r="H2" s="8" t="s">
        <v>26</v>
      </c>
      <c r="I2" s="8" t="s">
        <v>120</v>
      </c>
      <c r="J2" s="8" t="s">
        <v>62</v>
      </c>
      <c r="K2" s="107"/>
      <c r="O2" s="105" t="s">
        <v>91</v>
      </c>
      <c r="P2" s="105" t="s">
        <v>121</v>
      </c>
      <c r="Q2" s="105">
        <f>S2</f>
        <v>0</v>
      </c>
      <c r="R2" s="11" t="s">
        <v>451</v>
      </c>
      <c r="S2" s="300"/>
      <c r="T2" s="301"/>
      <c r="U2" s="302"/>
      <c r="V2" s="302"/>
      <c r="W2" s="302"/>
      <c r="X2" s="72">
        <f>U2+V2-W2</f>
        <v>0</v>
      </c>
      <c r="Y2" s="108">
        <v>1</v>
      </c>
      <c r="AB2" s="105" t="s">
        <v>122</v>
      </c>
      <c r="AC2" s="104" t="s">
        <v>123</v>
      </c>
      <c r="AD2" s="105">
        <f>AF2</f>
        <v>0</v>
      </c>
      <c r="AE2" s="11" t="s">
        <v>451</v>
      </c>
      <c r="AF2" s="296"/>
      <c r="AG2" s="301"/>
      <c r="AH2" s="115"/>
      <c r="AI2" s="115"/>
      <c r="AJ2" s="115"/>
      <c r="AK2" s="109">
        <f>AH2+AI2-AJ2</f>
        <v>0</v>
      </c>
      <c r="AL2" s="108">
        <v>2</v>
      </c>
    </row>
    <row r="3" spans="1:11" ht="27" customHeight="1" hidden="1">
      <c r="A3" s="315"/>
      <c r="B3" s="315"/>
      <c r="E3" s="107"/>
      <c r="F3" s="105"/>
      <c r="G3" s="105"/>
      <c r="H3" s="105"/>
      <c r="I3" s="105" t="s">
        <v>124</v>
      </c>
      <c r="J3" s="105" t="s">
        <v>125</v>
      </c>
      <c r="K3" s="107"/>
    </row>
    <row r="4" spans="1:10" ht="15.75" customHeight="1">
      <c r="A4" s="315"/>
      <c r="B4" s="315"/>
      <c r="E4" s="107"/>
      <c r="F4" s="107"/>
      <c r="G4" s="107"/>
      <c r="H4" s="107"/>
      <c r="I4" s="107"/>
      <c r="J4" s="107"/>
    </row>
    <row r="5" spans="1:11" ht="25.5" customHeight="1" thickBot="1">
      <c r="A5" s="315"/>
      <c r="B5" s="9"/>
      <c r="C5" s="110"/>
      <c r="D5" s="111"/>
      <c r="E5" s="111"/>
      <c r="F5" s="111"/>
      <c r="G5" s="111"/>
      <c r="H5" s="111"/>
      <c r="I5" s="111"/>
      <c r="J5" s="458" t="s">
        <v>127</v>
      </c>
      <c r="K5" s="459"/>
    </row>
    <row r="6" spans="1:11" s="112" customFormat="1" ht="15" thickBot="1">
      <c r="A6" s="104"/>
      <c r="B6" s="104"/>
      <c r="C6" s="47"/>
      <c r="D6" s="439" t="s">
        <v>126</v>
      </c>
      <c r="E6" s="440"/>
      <c r="F6" s="440"/>
      <c r="G6" s="440"/>
      <c r="H6" s="440"/>
      <c r="I6" s="440"/>
      <c r="J6" s="441"/>
      <c r="K6" s="100"/>
    </row>
    <row r="7" spans="3:11" ht="21.75" customHeight="1" thickBot="1">
      <c r="C7" s="47"/>
      <c r="D7" s="45"/>
      <c r="E7" s="45"/>
      <c r="F7" s="45"/>
      <c r="G7" s="45"/>
      <c r="H7" s="45"/>
      <c r="I7" s="45"/>
      <c r="J7" s="277" t="str">
        <f>IF(Справочники!$C$10="","",Справочники!$C$10)</f>
        <v>тыс.руб.</v>
      </c>
      <c r="K7" s="91"/>
    </row>
    <row r="8" spans="3:11" ht="11.25">
      <c r="C8" s="47"/>
      <c r="D8" s="444" t="s">
        <v>19</v>
      </c>
      <c r="E8" s="446" t="s">
        <v>447</v>
      </c>
      <c r="F8" s="446"/>
      <c r="G8" s="446" t="s">
        <v>25</v>
      </c>
      <c r="H8" s="446" t="s">
        <v>26</v>
      </c>
      <c r="I8" s="446" t="s">
        <v>27</v>
      </c>
      <c r="J8" s="442" t="s">
        <v>28</v>
      </c>
      <c r="K8" s="91"/>
    </row>
    <row r="9" spans="3:11" ht="12" thickBot="1">
      <c r="C9" s="47"/>
      <c r="D9" s="445"/>
      <c r="E9" s="68" t="s">
        <v>404</v>
      </c>
      <c r="F9" s="68" t="s">
        <v>405</v>
      </c>
      <c r="G9" s="447"/>
      <c r="H9" s="447"/>
      <c r="I9" s="447"/>
      <c r="J9" s="443"/>
      <c r="K9" s="91"/>
    </row>
    <row r="10" spans="3:11" ht="11.25">
      <c r="C10" s="47"/>
      <c r="D10" s="65" t="s">
        <v>20</v>
      </c>
      <c r="E10" s="66">
        <v>1</v>
      </c>
      <c r="F10" s="219" t="s">
        <v>69</v>
      </c>
      <c r="G10" s="66">
        <v>3</v>
      </c>
      <c r="H10" s="66">
        <v>4</v>
      </c>
      <c r="I10" s="66">
        <v>5</v>
      </c>
      <c r="J10" s="67">
        <v>6</v>
      </c>
      <c r="K10" s="91"/>
    </row>
    <row r="11" spans="1:11" ht="11.25">
      <c r="A11" s="104" t="s">
        <v>31</v>
      </c>
      <c r="B11" s="104" t="s">
        <v>128</v>
      </c>
      <c r="C11" s="47"/>
      <c r="D11" s="62" t="s">
        <v>406</v>
      </c>
      <c r="E11" s="30" t="s">
        <v>129</v>
      </c>
      <c r="F11" s="73"/>
      <c r="G11" s="34"/>
      <c r="H11" s="34"/>
      <c r="I11" s="34"/>
      <c r="J11" s="190">
        <f>G11+H11-I11</f>
        <v>0</v>
      </c>
      <c r="K11" s="91"/>
    </row>
    <row r="12" spans="1:11" ht="11.25">
      <c r="A12" s="104" t="s">
        <v>35</v>
      </c>
      <c r="B12" s="104" t="s">
        <v>130</v>
      </c>
      <c r="C12" s="47"/>
      <c r="D12" s="62" t="s">
        <v>69</v>
      </c>
      <c r="E12" s="30" t="s">
        <v>131</v>
      </c>
      <c r="F12" s="73"/>
      <c r="G12" s="34"/>
      <c r="H12" s="34"/>
      <c r="I12" s="34"/>
      <c r="J12" s="190">
        <f>G12+H12-I12</f>
        <v>0</v>
      </c>
      <c r="K12" s="91"/>
    </row>
    <row r="13" spans="1:11" ht="11.25">
      <c r="A13" s="104" t="s">
        <v>39</v>
      </c>
      <c r="B13" s="104" t="s">
        <v>55</v>
      </c>
      <c r="C13" s="47"/>
      <c r="D13" s="62" t="s">
        <v>21</v>
      </c>
      <c r="E13" s="60"/>
      <c r="F13" s="73"/>
      <c r="G13" s="34"/>
      <c r="H13" s="34"/>
      <c r="I13" s="34"/>
      <c r="J13" s="190">
        <f>G13+H13-I13</f>
        <v>0</v>
      </c>
      <c r="K13" s="91"/>
    </row>
    <row r="14" spans="1:11" ht="11.25">
      <c r="A14" s="104" t="s">
        <v>43</v>
      </c>
      <c r="B14" s="104" t="s">
        <v>56</v>
      </c>
      <c r="C14" s="47"/>
      <c r="D14" s="62" t="s">
        <v>22</v>
      </c>
      <c r="E14" s="30" t="s">
        <v>56</v>
      </c>
      <c r="F14" s="73"/>
      <c r="G14" s="34"/>
      <c r="H14" s="34"/>
      <c r="I14" s="34"/>
      <c r="J14" s="190">
        <f>G14+H14-I14</f>
        <v>0</v>
      </c>
      <c r="K14" s="91"/>
    </row>
    <row r="15" spans="1:11" ht="12" thickBot="1">
      <c r="A15" s="104" t="s">
        <v>11</v>
      </c>
      <c r="B15" s="104" t="s">
        <v>88</v>
      </c>
      <c r="C15" s="47"/>
      <c r="D15" s="63" t="s">
        <v>278</v>
      </c>
      <c r="E15" s="68" t="s">
        <v>88</v>
      </c>
      <c r="F15" s="203"/>
      <c r="G15" s="188">
        <f>SUM(G11:G14)</f>
        <v>0</v>
      </c>
      <c r="H15" s="188">
        <f>SUM(H11:H14)</f>
        <v>0</v>
      </c>
      <c r="I15" s="188">
        <f>SUM(I11:I14)</f>
        <v>0</v>
      </c>
      <c r="J15" s="189">
        <f>G15+H15-I15</f>
        <v>0</v>
      </c>
      <c r="K15" s="91"/>
    </row>
    <row r="16" spans="3:11" ht="23.25" thickBot="1">
      <c r="C16" s="47"/>
      <c r="D16" s="223" t="s">
        <v>19</v>
      </c>
      <c r="E16" s="220"/>
      <c r="F16" s="221" t="s">
        <v>405</v>
      </c>
      <c r="G16" s="220" t="s">
        <v>58</v>
      </c>
      <c r="H16" s="222" t="s">
        <v>90</v>
      </c>
      <c r="I16" s="45"/>
      <c r="J16" s="45"/>
      <c r="K16" s="91"/>
    </row>
    <row r="17" spans="3:11" ht="11.25">
      <c r="C17" s="47"/>
      <c r="D17" s="65" t="s">
        <v>20</v>
      </c>
      <c r="E17" s="66">
        <v>1</v>
      </c>
      <c r="F17" s="219" t="s">
        <v>69</v>
      </c>
      <c r="G17" s="66">
        <v>3</v>
      </c>
      <c r="H17" s="67">
        <v>4</v>
      </c>
      <c r="I17" s="45"/>
      <c r="J17" s="45"/>
      <c r="K17" s="91"/>
    </row>
    <row r="18" spans="1:11" ht="23.25" thickBot="1">
      <c r="A18" s="104" t="s">
        <v>12</v>
      </c>
      <c r="B18" s="104" t="s">
        <v>92</v>
      </c>
      <c r="C18" s="47"/>
      <c r="D18" s="216">
        <v>6</v>
      </c>
      <c r="E18" s="36" t="s">
        <v>132</v>
      </c>
      <c r="F18" s="203"/>
      <c r="G18" s="37"/>
      <c r="H18" s="118"/>
      <c r="I18" s="45"/>
      <c r="J18" s="45"/>
      <c r="K18" s="91"/>
    </row>
    <row r="19" spans="3:11" ht="12" thickBot="1">
      <c r="C19" s="47"/>
      <c r="D19" s="45"/>
      <c r="E19" s="45"/>
      <c r="F19" s="45"/>
      <c r="G19" s="45"/>
      <c r="H19" s="45"/>
      <c r="I19" s="45"/>
      <c r="J19" s="45"/>
      <c r="K19" s="91"/>
    </row>
    <row r="20" spans="1:11" s="112" customFormat="1" ht="15" thickBot="1">
      <c r="A20" s="104"/>
      <c r="B20" s="104"/>
      <c r="C20" s="47"/>
      <c r="D20" s="439" t="s">
        <v>133</v>
      </c>
      <c r="E20" s="440"/>
      <c r="F20" s="440"/>
      <c r="G20" s="440"/>
      <c r="H20" s="440"/>
      <c r="I20" s="440"/>
      <c r="J20" s="441"/>
      <c r="K20" s="100"/>
    </row>
    <row r="21" spans="1:11" s="112" customFormat="1" ht="12" thickBot="1">
      <c r="A21" s="104"/>
      <c r="B21" s="104"/>
      <c r="C21" s="47"/>
      <c r="D21" s="45"/>
      <c r="E21" s="45"/>
      <c r="F21" s="55"/>
      <c r="G21" s="114"/>
      <c r="H21" s="114"/>
      <c r="I21" s="114"/>
      <c r="J21" s="114"/>
      <c r="K21" s="100"/>
    </row>
    <row r="22" spans="3:11" ht="11.25">
      <c r="C22" s="47"/>
      <c r="D22" s="444" t="s">
        <v>19</v>
      </c>
      <c r="E22" s="446" t="s">
        <v>134</v>
      </c>
      <c r="F22" s="446"/>
      <c r="G22" s="446" t="s">
        <v>25</v>
      </c>
      <c r="H22" s="446" t="s">
        <v>26</v>
      </c>
      <c r="I22" s="446" t="s">
        <v>120</v>
      </c>
      <c r="J22" s="442" t="s">
        <v>135</v>
      </c>
      <c r="K22" s="91"/>
    </row>
    <row r="23" spans="3:11" ht="12" thickBot="1">
      <c r="C23" s="47"/>
      <c r="D23" s="445"/>
      <c r="E23" s="68" t="s">
        <v>404</v>
      </c>
      <c r="F23" s="229" t="s">
        <v>405</v>
      </c>
      <c r="G23" s="447"/>
      <c r="H23" s="447"/>
      <c r="I23" s="447"/>
      <c r="J23" s="443"/>
      <c r="K23" s="91"/>
    </row>
    <row r="24" spans="3:11" ht="11.25">
      <c r="C24" s="47"/>
      <c r="D24" s="65" t="s">
        <v>20</v>
      </c>
      <c r="E24" s="66">
        <v>1</v>
      </c>
      <c r="F24" s="219" t="s">
        <v>69</v>
      </c>
      <c r="G24" s="66">
        <v>3</v>
      </c>
      <c r="H24" s="66">
        <v>4</v>
      </c>
      <c r="I24" s="66">
        <v>5</v>
      </c>
      <c r="J24" s="67">
        <v>6</v>
      </c>
      <c r="K24" s="91"/>
    </row>
    <row r="25" spans="1:11" ht="11.25">
      <c r="A25" s="104" t="s">
        <v>91</v>
      </c>
      <c r="B25" s="104" t="s">
        <v>121</v>
      </c>
      <c r="C25" s="47"/>
      <c r="D25" s="62">
        <v>1</v>
      </c>
      <c r="E25" s="59" t="s">
        <v>93</v>
      </c>
      <c r="F25" s="73"/>
      <c r="G25" s="191">
        <f>SUM(G26:G27)</f>
        <v>0</v>
      </c>
      <c r="H25" s="191">
        <f>SUM(H26:H27)</f>
        <v>0</v>
      </c>
      <c r="I25" s="191">
        <f>SUM(I26:I27)</f>
        <v>0</v>
      </c>
      <c r="J25" s="190">
        <f>G25+H25-I25</f>
        <v>0</v>
      </c>
      <c r="K25" s="91"/>
    </row>
    <row r="26" spans="3:11" ht="11.25">
      <c r="C26" s="47"/>
      <c r="D26" s="62" t="s">
        <v>452</v>
      </c>
      <c r="E26" s="231"/>
      <c r="F26" s="204"/>
      <c r="G26" s="115"/>
      <c r="H26" s="115"/>
      <c r="I26" s="115"/>
      <c r="J26" s="190">
        <f>G26+H26-I26</f>
        <v>0</v>
      </c>
      <c r="K26" s="91"/>
    </row>
    <row r="27" spans="3:11" ht="12" thickBot="1">
      <c r="C27" s="11"/>
      <c r="D27" s="224"/>
      <c r="E27" s="225" t="s">
        <v>280</v>
      </c>
      <c r="F27" s="226"/>
      <c r="G27" s="227"/>
      <c r="H27" s="227"/>
      <c r="I27" s="227"/>
      <c r="J27" s="228"/>
      <c r="K27" s="108">
        <v>1</v>
      </c>
    </row>
    <row r="28" spans="3:14" ht="12" thickBot="1">
      <c r="C28" s="11"/>
      <c r="D28" s="233"/>
      <c r="E28" s="234"/>
      <c r="F28" s="235"/>
      <c r="G28" s="236"/>
      <c r="H28" s="236"/>
      <c r="I28" s="237"/>
      <c r="J28" s="237"/>
      <c r="K28" s="108"/>
      <c r="N28" s="117"/>
    </row>
    <row r="29" spans="3:11" ht="23.25" thickBot="1">
      <c r="C29" s="47"/>
      <c r="D29" s="223" t="s">
        <v>19</v>
      </c>
      <c r="E29" s="220" t="s">
        <v>292</v>
      </c>
      <c r="F29" s="240" t="s">
        <v>405</v>
      </c>
      <c r="G29" s="240" t="s">
        <v>58</v>
      </c>
      <c r="H29" s="241" t="s">
        <v>59</v>
      </c>
      <c r="I29" s="232"/>
      <c r="J29" s="45"/>
      <c r="K29" s="91"/>
    </row>
    <row r="30" spans="3:11" ht="11.25">
      <c r="C30" s="47"/>
      <c r="D30" s="199" t="s">
        <v>20</v>
      </c>
      <c r="E30" s="200">
        <v>1</v>
      </c>
      <c r="F30" s="201" t="s">
        <v>69</v>
      </c>
      <c r="G30" s="200">
        <v>3</v>
      </c>
      <c r="H30" s="202">
        <v>4</v>
      </c>
      <c r="I30" s="217"/>
      <c r="J30" s="45"/>
      <c r="K30" s="91"/>
    </row>
    <row r="31" spans="1:11" ht="34.5" thickBot="1">
      <c r="A31" s="104" t="s">
        <v>63</v>
      </c>
      <c r="B31" s="104" t="s">
        <v>136</v>
      </c>
      <c r="C31" s="47"/>
      <c r="D31" s="242">
        <v>2</v>
      </c>
      <c r="E31" s="243" t="s">
        <v>137</v>
      </c>
      <c r="F31" s="197"/>
      <c r="G31" s="116"/>
      <c r="H31" s="177"/>
      <c r="I31" s="217"/>
      <c r="J31" s="45"/>
      <c r="K31" s="91"/>
    </row>
    <row r="32" spans="3:11" ht="34.5" thickBot="1">
      <c r="C32" s="47"/>
      <c r="D32" s="213" t="s">
        <v>19</v>
      </c>
      <c r="E32" s="211"/>
      <c r="F32" s="220" t="s">
        <v>405</v>
      </c>
      <c r="G32" s="220" t="s">
        <v>138</v>
      </c>
      <c r="H32" s="222" t="s">
        <v>139</v>
      </c>
      <c r="I32" s="217"/>
      <c r="J32" s="45"/>
      <c r="K32" s="91"/>
    </row>
    <row r="33" spans="3:11" ht="11.25">
      <c r="C33" s="47"/>
      <c r="D33" s="199" t="s">
        <v>20</v>
      </c>
      <c r="E33" s="200">
        <v>1</v>
      </c>
      <c r="F33" s="201" t="s">
        <v>69</v>
      </c>
      <c r="G33" s="200">
        <v>3</v>
      </c>
      <c r="H33" s="202">
        <v>4</v>
      </c>
      <c r="I33" s="217"/>
      <c r="J33" s="45"/>
      <c r="K33" s="91"/>
    </row>
    <row r="34" spans="1:11" ht="45.75" thickBot="1">
      <c r="A34" s="104" t="s">
        <v>99</v>
      </c>
      <c r="B34" s="104" t="s">
        <v>140</v>
      </c>
      <c r="C34" s="47"/>
      <c r="D34" s="216">
        <v>3</v>
      </c>
      <c r="E34" s="239" t="s">
        <v>141</v>
      </c>
      <c r="F34" s="203"/>
      <c r="G34" s="37"/>
      <c r="H34" s="118"/>
      <c r="I34" s="217"/>
      <c r="J34" s="45"/>
      <c r="K34" s="91"/>
    </row>
    <row r="35" spans="3:11" ht="12" thickBot="1">
      <c r="C35" s="47"/>
      <c r="D35" s="45"/>
      <c r="E35" s="45"/>
      <c r="F35" s="45"/>
      <c r="G35" s="45"/>
      <c r="H35" s="45"/>
      <c r="I35" s="45"/>
      <c r="J35" s="45"/>
      <c r="K35" s="91"/>
    </row>
    <row r="36" spans="3:11" ht="15" thickBot="1">
      <c r="C36" s="47"/>
      <c r="D36" s="439" t="s">
        <v>142</v>
      </c>
      <c r="E36" s="440"/>
      <c r="F36" s="440"/>
      <c r="G36" s="440"/>
      <c r="H36" s="440"/>
      <c r="I36" s="440"/>
      <c r="J36" s="441"/>
      <c r="K36" s="100"/>
    </row>
    <row r="37" spans="3:11" ht="12" thickBot="1">
      <c r="C37" s="47"/>
      <c r="D37" s="45"/>
      <c r="E37" s="45"/>
      <c r="F37" s="45"/>
      <c r="G37" s="45"/>
      <c r="H37" s="45"/>
      <c r="I37" s="45"/>
      <c r="J37" s="45"/>
      <c r="K37" s="91"/>
    </row>
    <row r="38" spans="3:11" ht="11.25">
      <c r="C38" s="47"/>
      <c r="D38" s="444" t="s">
        <v>19</v>
      </c>
      <c r="E38" s="446" t="s">
        <v>134</v>
      </c>
      <c r="F38" s="446"/>
      <c r="G38" s="446" t="s">
        <v>143</v>
      </c>
      <c r="H38" s="446" t="s">
        <v>26</v>
      </c>
      <c r="I38" s="446" t="s">
        <v>120</v>
      </c>
      <c r="J38" s="442" t="s">
        <v>144</v>
      </c>
      <c r="K38" s="91"/>
    </row>
    <row r="39" spans="3:11" ht="12" thickBot="1">
      <c r="C39" s="47"/>
      <c r="D39" s="445"/>
      <c r="E39" s="68" t="s">
        <v>404</v>
      </c>
      <c r="F39" s="229" t="s">
        <v>405</v>
      </c>
      <c r="G39" s="447"/>
      <c r="H39" s="447"/>
      <c r="I39" s="447"/>
      <c r="J39" s="443"/>
      <c r="K39" s="91"/>
    </row>
    <row r="40" spans="3:11" ht="11.25">
      <c r="C40" s="47"/>
      <c r="D40" s="65" t="s">
        <v>20</v>
      </c>
      <c r="E40" s="66">
        <v>1</v>
      </c>
      <c r="F40" s="219" t="s">
        <v>69</v>
      </c>
      <c r="G40" s="66">
        <v>3</v>
      </c>
      <c r="H40" s="66">
        <v>4</v>
      </c>
      <c r="I40" s="66">
        <v>5</v>
      </c>
      <c r="J40" s="67">
        <v>6</v>
      </c>
      <c r="K40" s="108"/>
    </row>
    <row r="41" spans="1:11" ht="22.5">
      <c r="A41" s="104" t="s">
        <v>122</v>
      </c>
      <c r="B41" s="104" t="s">
        <v>123</v>
      </c>
      <c r="C41" s="47"/>
      <c r="D41" s="62">
        <v>1</v>
      </c>
      <c r="E41" s="30" t="s">
        <v>298</v>
      </c>
      <c r="F41" s="181"/>
      <c r="G41" s="191">
        <f>SUM(G42:G43)</f>
        <v>0</v>
      </c>
      <c r="H41" s="191">
        <f>SUM(H42:H43)</f>
        <v>0</v>
      </c>
      <c r="I41" s="191">
        <f>SUM(I42:I43)</f>
        <v>0</v>
      </c>
      <c r="J41" s="190">
        <f>G41+H41-I41</f>
        <v>0</v>
      </c>
      <c r="K41" s="108"/>
    </row>
    <row r="42" spans="3:11" ht="11.25">
      <c r="C42" s="47"/>
      <c r="D42" s="62" t="s">
        <v>452</v>
      </c>
      <c r="E42" s="231"/>
      <c r="F42" s="204"/>
      <c r="G42" s="115"/>
      <c r="H42" s="115"/>
      <c r="I42" s="115"/>
      <c r="J42" s="190">
        <f>G42+H42-I42</f>
        <v>0</v>
      </c>
      <c r="K42" s="91"/>
    </row>
    <row r="43" spans="3:11" ht="12" thickBot="1">
      <c r="C43" s="11"/>
      <c r="D43" s="224"/>
      <c r="E43" s="225" t="s">
        <v>280</v>
      </c>
      <c r="F43" s="226"/>
      <c r="G43" s="227"/>
      <c r="H43" s="227"/>
      <c r="I43" s="227"/>
      <c r="J43" s="228"/>
      <c r="K43" s="108">
        <v>1</v>
      </c>
    </row>
    <row r="44" spans="3:11" ht="12" thickBot="1">
      <c r="C44" s="11"/>
      <c r="D44" s="245"/>
      <c r="E44" s="246"/>
      <c r="F44" s="247"/>
      <c r="G44" s="248"/>
      <c r="H44" s="248"/>
      <c r="I44" s="249"/>
      <c r="J44" s="249"/>
      <c r="K44" s="108"/>
    </row>
    <row r="45" spans="3:11" ht="23.25" thickBot="1">
      <c r="C45" s="47"/>
      <c r="D45" s="223" t="s">
        <v>19</v>
      </c>
      <c r="E45" s="220" t="s">
        <v>292</v>
      </c>
      <c r="F45" s="240" t="s">
        <v>405</v>
      </c>
      <c r="G45" s="240" t="s">
        <v>58</v>
      </c>
      <c r="H45" s="241" t="s">
        <v>90</v>
      </c>
      <c r="I45" s="232"/>
      <c r="J45" s="45"/>
      <c r="K45" s="91"/>
    </row>
    <row r="46" spans="3:11" ht="11.25">
      <c r="C46" s="47"/>
      <c r="D46" s="199" t="s">
        <v>20</v>
      </c>
      <c r="E46" s="200">
        <v>1</v>
      </c>
      <c r="F46" s="201" t="s">
        <v>69</v>
      </c>
      <c r="G46" s="200">
        <v>3</v>
      </c>
      <c r="H46" s="202">
        <v>4</v>
      </c>
      <c r="I46" s="217"/>
      <c r="J46" s="45"/>
      <c r="K46" s="91"/>
    </row>
    <row r="47" spans="1:11" ht="45">
      <c r="A47" s="104" t="s">
        <v>63</v>
      </c>
      <c r="B47" s="104" t="s">
        <v>136</v>
      </c>
      <c r="C47" s="47"/>
      <c r="D47" s="242">
        <v>2</v>
      </c>
      <c r="E47" s="243" t="s">
        <v>146</v>
      </c>
      <c r="F47" s="197"/>
      <c r="G47" s="116"/>
      <c r="H47" s="177"/>
      <c r="I47" s="217"/>
      <c r="J47" s="45"/>
      <c r="K47" s="91"/>
    </row>
    <row r="48" spans="1:11" ht="34.5" thickBot="1">
      <c r="A48" s="104" t="s">
        <v>63</v>
      </c>
      <c r="B48" s="104" t="s">
        <v>136</v>
      </c>
      <c r="C48" s="47"/>
      <c r="D48" s="216">
        <v>3</v>
      </c>
      <c r="E48" s="239" t="s">
        <v>147</v>
      </c>
      <c r="F48" s="203"/>
      <c r="G48" s="37"/>
      <c r="H48" s="118"/>
      <c r="I48" s="217"/>
      <c r="J48" s="45"/>
      <c r="K48" s="91"/>
    </row>
    <row r="49" spans="3:11" ht="11.25">
      <c r="C49" s="119"/>
      <c r="D49" s="120"/>
      <c r="E49" s="120"/>
      <c r="F49" s="120"/>
      <c r="G49" s="120"/>
      <c r="H49" s="120"/>
      <c r="I49" s="120"/>
      <c r="J49" s="120"/>
      <c r="K49" s="121"/>
    </row>
    <row r="50" spans="3:11" ht="11.25">
      <c r="C50" s="55"/>
      <c r="D50" s="55"/>
      <c r="E50" s="55"/>
      <c r="F50" s="55"/>
      <c r="G50" s="55"/>
      <c r="H50" s="55"/>
      <c r="I50" s="55"/>
      <c r="J50" s="55"/>
      <c r="K50" s="55"/>
    </row>
    <row r="51" spans="3:11" ht="11.25">
      <c r="C51" s="55"/>
      <c r="D51" s="55"/>
      <c r="K51" s="55"/>
    </row>
    <row r="52" spans="3:11" ht="11.25">
      <c r="C52" s="55"/>
      <c r="D52" s="55"/>
      <c r="K52" s="55"/>
    </row>
  </sheetData>
  <sheetProtection password="FA9C" sheet="1" formatColumns="0" formatRows="0"/>
  <mergeCells count="22">
    <mergeCell ref="J38:J39"/>
    <mergeCell ref="E8:F8"/>
    <mergeCell ref="H22:H23"/>
    <mergeCell ref="E22:F22"/>
    <mergeCell ref="I8:I9"/>
    <mergeCell ref="D20:J20"/>
    <mergeCell ref="D36:J36"/>
    <mergeCell ref="H38:H39"/>
    <mergeCell ref="G8:G9"/>
    <mergeCell ref="H8:H9"/>
    <mergeCell ref="G22:G23"/>
    <mergeCell ref="I22:I23"/>
    <mergeCell ref="J22:J23"/>
    <mergeCell ref="D38:D39"/>
    <mergeCell ref="J5:K5"/>
    <mergeCell ref="D6:J6"/>
    <mergeCell ref="D8:D9"/>
    <mergeCell ref="D22:D23"/>
    <mergeCell ref="J8:J9"/>
    <mergeCell ref="I38:I39"/>
    <mergeCell ref="E38:F38"/>
    <mergeCell ref="G38:G39"/>
  </mergeCells>
  <dataValidations count="3">
    <dataValidation type="decimal" allowBlank="1" showInputMessage="1" showErrorMessage="1" sqref="G41:I42 G25:I26 U2:W2 G18:H18 AH2:AJ2 G11:I15">
      <formula1>0</formula1>
      <formula2>9.99999999999999E+21</formula2>
    </dataValidation>
    <dataValidation type="decimal" allowBlank="1" showInputMessage="1" showErrorMessage="1" sqref="G47:H48 G31:H31 G34:H34">
      <formula1>-99999999999999900000</formula1>
      <formula2>9.99999999999999E+21</formula2>
    </dataValidation>
    <dataValidation type="decimal" allowBlank="1" showInputMessage="1" showErrorMessage="1" sqref="G43:J44 G27:J28">
      <formula1>-999999999999999000</formula1>
      <formula2>9999999999999990000</formula2>
    </dataValidation>
  </dataValidations>
  <hyperlinks>
    <hyperlink ref="R2" location="Стр3!E25" display="Удалить"/>
    <hyperlink ref="AE2" location="Стр3!E41" display="Удалить"/>
    <hyperlink ref="E27" location="Стр3!A1" tooltip="Кликните по ссылке, чтобы добавить работу" display="Добавить работу"/>
    <hyperlink ref="E43" location="Стр3!A1" tooltip="Кликните по ссылке, чтобы добавить работу" display="Добавить работу"/>
  </hyperlinks>
  <printOptions/>
  <pageMargins left="0.75" right="0.75" top="1" bottom="1" header="0.5" footer="0.5"/>
  <pageSetup orientation="portrait" paperSize="9" r:id="rId1"/>
  <ignoredErrors>
    <ignoredError sqref="D11:D15 F10 F17 F46 F24 F33 F30 F40" numberStoredAsText="1"/>
    <ignoredError sqref="G15:I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3"/>
  <dimension ref="A1:K31"/>
  <sheetViews>
    <sheetView zoomScalePageLayoutView="0" workbookViewId="0" topLeftCell="C4">
      <selection activeCell="C43" sqref="C43"/>
    </sheetView>
  </sheetViews>
  <sheetFormatPr defaultColWidth="9.140625" defaultRowHeight="11.25"/>
  <cols>
    <col min="1" max="1" width="7.28125" style="88" hidden="1" customWidth="1"/>
    <col min="2" max="2" width="77.7109375" style="88" hidden="1" customWidth="1"/>
    <col min="3" max="4" width="6.57421875" style="128" customWidth="1"/>
    <col min="5" max="5" width="54.57421875" style="128" customWidth="1"/>
    <col min="6" max="6" width="9.140625" style="128" customWidth="1"/>
    <col min="7" max="7" width="17.00390625" style="128" customWidth="1"/>
    <col min="8" max="8" width="19.57421875" style="128" customWidth="1"/>
    <col min="9" max="9" width="19.7109375" style="128" customWidth="1"/>
    <col min="10" max="10" width="22.00390625" style="128" customWidth="1"/>
    <col min="11" max="16384" width="9.140625" style="128" customWidth="1"/>
  </cols>
  <sheetData>
    <row r="1" spans="1:10" s="127" customFormat="1" ht="36" customHeight="1" hidden="1">
      <c r="A1" s="9" t="s">
        <v>16</v>
      </c>
      <c r="B1" s="9"/>
      <c r="G1" s="127" t="s">
        <v>148</v>
      </c>
      <c r="H1" s="127" t="s">
        <v>149</v>
      </c>
      <c r="I1" s="127" t="s">
        <v>150</v>
      </c>
      <c r="J1" s="127" t="s">
        <v>151</v>
      </c>
    </row>
    <row r="2" spans="1:2" ht="26.25" customHeight="1" hidden="1">
      <c r="A2" s="315"/>
      <c r="B2" s="9"/>
    </row>
    <row r="3" spans="1:2" ht="24.75" customHeight="1" hidden="1">
      <c r="A3" s="315"/>
      <c r="B3" s="315"/>
    </row>
    <row r="4" spans="1:2" ht="11.25">
      <c r="A4" s="315"/>
      <c r="B4" s="315"/>
    </row>
    <row r="5" spans="1:11" ht="27.75" customHeight="1" thickBot="1">
      <c r="A5" s="315"/>
      <c r="B5" s="9"/>
      <c r="C5" s="129"/>
      <c r="D5" s="130"/>
      <c r="E5" s="130"/>
      <c r="F5" s="130"/>
      <c r="G5" s="130"/>
      <c r="H5" s="130"/>
      <c r="I5" s="130"/>
      <c r="J5" s="463" t="s">
        <v>153</v>
      </c>
      <c r="K5" s="464"/>
    </row>
    <row r="6" spans="1:11" s="134" customFormat="1" ht="17.25" customHeight="1" thickBot="1">
      <c r="A6" s="88"/>
      <c r="B6" s="88"/>
      <c r="C6" s="131"/>
      <c r="D6" s="465" t="s">
        <v>152</v>
      </c>
      <c r="E6" s="466"/>
      <c r="F6" s="466"/>
      <c r="G6" s="466"/>
      <c r="H6" s="466"/>
      <c r="I6" s="466"/>
      <c r="J6" s="467"/>
      <c r="K6" s="133"/>
    </row>
    <row r="7" spans="3:11" ht="22.5" customHeight="1" thickBot="1">
      <c r="C7" s="131"/>
      <c r="D7" s="132"/>
      <c r="E7" s="132"/>
      <c r="F7" s="132"/>
      <c r="G7" s="132"/>
      <c r="H7" s="132"/>
      <c r="I7" s="132"/>
      <c r="J7" s="277" t="str">
        <f>IF(Справочники!$C$10="","",Справочники!$C$10)</f>
        <v>тыс.руб.</v>
      </c>
      <c r="K7" s="135"/>
    </row>
    <row r="8" spans="3:11" ht="11.25">
      <c r="C8" s="131"/>
      <c r="D8" s="444" t="s">
        <v>19</v>
      </c>
      <c r="E8" s="446" t="s">
        <v>447</v>
      </c>
      <c r="F8" s="446"/>
      <c r="G8" s="446" t="s">
        <v>154</v>
      </c>
      <c r="H8" s="446"/>
      <c r="I8" s="446" t="s">
        <v>155</v>
      </c>
      <c r="J8" s="442"/>
      <c r="K8" s="135"/>
    </row>
    <row r="9" spans="2:11" ht="23.25" thickBot="1">
      <c r="B9" s="85"/>
      <c r="C9" s="131"/>
      <c r="D9" s="445"/>
      <c r="E9" s="68" t="s">
        <v>404</v>
      </c>
      <c r="F9" s="68" t="s">
        <v>405</v>
      </c>
      <c r="G9" s="68" t="s">
        <v>156</v>
      </c>
      <c r="H9" s="68" t="s">
        <v>157</v>
      </c>
      <c r="I9" s="68" t="s">
        <v>156</v>
      </c>
      <c r="J9" s="69" t="s">
        <v>157</v>
      </c>
      <c r="K9" s="135"/>
    </row>
    <row r="10" spans="2:11" ht="11.25">
      <c r="B10" s="85"/>
      <c r="C10" s="131"/>
      <c r="D10" s="65" t="s">
        <v>20</v>
      </c>
      <c r="E10" s="66">
        <v>1</v>
      </c>
      <c r="F10" s="66">
        <v>2</v>
      </c>
      <c r="G10" s="66">
        <v>3</v>
      </c>
      <c r="H10" s="66">
        <v>4</v>
      </c>
      <c r="I10" s="66">
        <v>5</v>
      </c>
      <c r="J10" s="67">
        <v>6</v>
      </c>
      <c r="K10" s="135"/>
    </row>
    <row r="11" spans="1:11" ht="22.5">
      <c r="A11" s="88" t="s">
        <v>31</v>
      </c>
      <c r="B11" s="85" t="s">
        <v>158</v>
      </c>
      <c r="C11" s="131"/>
      <c r="D11" s="62">
        <v>1</v>
      </c>
      <c r="E11" s="30" t="s">
        <v>306</v>
      </c>
      <c r="F11" s="321"/>
      <c r="G11" s="136"/>
      <c r="H11" s="136"/>
      <c r="I11" s="136"/>
      <c r="J11" s="137"/>
      <c r="K11" s="135"/>
    </row>
    <row r="12" spans="1:11" ht="11.25">
      <c r="A12" s="88" t="s">
        <v>159</v>
      </c>
      <c r="B12" s="85" t="s">
        <v>160</v>
      </c>
      <c r="C12" s="131"/>
      <c r="D12" s="62" t="s">
        <v>452</v>
      </c>
      <c r="E12" s="64" t="s">
        <v>299</v>
      </c>
      <c r="F12" s="321"/>
      <c r="G12" s="136"/>
      <c r="H12" s="136"/>
      <c r="I12" s="136"/>
      <c r="J12" s="137"/>
      <c r="K12" s="135"/>
    </row>
    <row r="13" spans="1:11" ht="11.25">
      <c r="A13" s="88" t="s">
        <v>35</v>
      </c>
      <c r="B13" s="85" t="s">
        <v>161</v>
      </c>
      <c r="C13" s="131"/>
      <c r="D13" s="62" t="s">
        <v>69</v>
      </c>
      <c r="E13" s="30" t="s">
        <v>162</v>
      </c>
      <c r="F13" s="321"/>
      <c r="G13" s="136"/>
      <c r="H13" s="136"/>
      <c r="I13" s="136"/>
      <c r="J13" s="137"/>
      <c r="K13" s="135"/>
    </row>
    <row r="14" spans="1:11" ht="11.25">
      <c r="A14" s="88" t="s">
        <v>39</v>
      </c>
      <c r="B14" s="85" t="s">
        <v>163</v>
      </c>
      <c r="C14" s="131"/>
      <c r="D14" s="62" t="s">
        <v>21</v>
      </c>
      <c r="E14" s="30" t="s">
        <v>301</v>
      </c>
      <c r="F14" s="321"/>
      <c r="G14" s="136"/>
      <c r="H14" s="136"/>
      <c r="I14" s="136"/>
      <c r="J14" s="137"/>
      <c r="K14" s="135"/>
    </row>
    <row r="15" spans="1:11" ht="11.25">
      <c r="A15" s="88" t="s">
        <v>164</v>
      </c>
      <c r="B15" s="85" t="s">
        <v>165</v>
      </c>
      <c r="C15" s="131"/>
      <c r="D15" s="62" t="s">
        <v>460</v>
      </c>
      <c r="E15" s="64" t="s">
        <v>300</v>
      </c>
      <c r="F15" s="321"/>
      <c r="G15" s="136"/>
      <c r="H15" s="136"/>
      <c r="I15" s="136"/>
      <c r="J15" s="137"/>
      <c r="K15" s="135"/>
    </row>
    <row r="16" spans="1:11" ht="11.25">
      <c r="A16" s="88" t="s">
        <v>43</v>
      </c>
      <c r="B16" s="85" t="s">
        <v>166</v>
      </c>
      <c r="C16" s="131"/>
      <c r="D16" s="62" t="s">
        <v>22</v>
      </c>
      <c r="E16" s="30" t="s">
        <v>166</v>
      </c>
      <c r="F16" s="321"/>
      <c r="G16" s="136"/>
      <c r="H16" s="136"/>
      <c r="I16" s="136"/>
      <c r="J16" s="137"/>
      <c r="K16" s="135"/>
    </row>
    <row r="17" spans="1:11" ht="11.25">
      <c r="A17" s="88" t="s">
        <v>47</v>
      </c>
      <c r="B17" s="85" t="s">
        <v>167</v>
      </c>
      <c r="C17" s="131"/>
      <c r="D17" s="62" t="s">
        <v>278</v>
      </c>
      <c r="E17" s="30" t="s">
        <v>167</v>
      </c>
      <c r="F17" s="321"/>
      <c r="G17" s="136"/>
      <c r="H17" s="136"/>
      <c r="I17" s="136"/>
      <c r="J17" s="137"/>
      <c r="K17" s="135"/>
    </row>
    <row r="18" spans="1:11" ht="11.25">
      <c r="A18" s="88" t="s">
        <v>76</v>
      </c>
      <c r="B18" s="85" t="s">
        <v>56</v>
      </c>
      <c r="C18" s="131"/>
      <c r="D18" s="62" t="s">
        <v>282</v>
      </c>
      <c r="E18" s="30" t="s">
        <v>56</v>
      </c>
      <c r="F18" s="321"/>
      <c r="G18" s="136"/>
      <c r="H18" s="136"/>
      <c r="I18" s="136"/>
      <c r="J18" s="137"/>
      <c r="K18" s="135"/>
    </row>
    <row r="19" spans="1:11" ht="11.25">
      <c r="A19" s="88" t="s">
        <v>11</v>
      </c>
      <c r="B19" s="85" t="s">
        <v>88</v>
      </c>
      <c r="C19" s="131"/>
      <c r="D19" s="62" t="s">
        <v>285</v>
      </c>
      <c r="E19" s="59" t="s">
        <v>88</v>
      </c>
      <c r="F19" s="321"/>
      <c r="G19" s="251">
        <f>G11+G13+G14+G16+G17+G18</f>
        <v>0</v>
      </c>
      <c r="H19" s="251">
        <f>H11+H13+H14+H16+H17+H18</f>
        <v>0</v>
      </c>
      <c r="I19" s="251">
        <f>I11+I13+I14+I16+I17+I18</f>
        <v>0</v>
      </c>
      <c r="J19" s="252">
        <f>J11+J13+J14+J16+J17+J18</f>
        <v>0</v>
      </c>
      <c r="K19" s="135"/>
    </row>
    <row r="20" spans="1:11" s="134" customFormat="1" ht="11.25">
      <c r="A20" s="88"/>
      <c r="B20" s="85"/>
      <c r="C20" s="131"/>
      <c r="D20" s="62" t="s">
        <v>286</v>
      </c>
      <c r="E20" s="460" t="s">
        <v>307</v>
      </c>
      <c r="F20" s="461"/>
      <c r="G20" s="461"/>
      <c r="H20" s="461"/>
      <c r="I20" s="461"/>
      <c r="J20" s="462"/>
      <c r="K20" s="133"/>
    </row>
    <row r="21" spans="1:11" ht="22.5">
      <c r="A21" s="88" t="s">
        <v>168</v>
      </c>
      <c r="B21" s="85" t="s">
        <v>169</v>
      </c>
      <c r="C21" s="131"/>
      <c r="D21" s="62" t="s">
        <v>1</v>
      </c>
      <c r="E21" s="64" t="s">
        <v>306</v>
      </c>
      <c r="F21" s="321"/>
      <c r="G21" s="136"/>
      <c r="H21" s="136"/>
      <c r="I21" s="136"/>
      <c r="J21" s="137"/>
      <c r="K21" s="135"/>
    </row>
    <row r="22" spans="1:11" ht="12.75" customHeight="1">
      <c r="A22" s="88" t="s">
        <v>170</v>
      </c>
      <c r="B22" s="85" t="s">
        <v>171</v>
      </c>
      <c r="C22" s="131"/>
      <c r="D22" s="62" t="s">
        <v>304</v>
      </c>
      <c r="E22" s="256" t="s">
        <v>299</v>
      </c>
      <c r="F22" s="321"/>
      <c r="G22" s="136"/>
      <c r="H22" s="136"/>
      <c r="I22" s="136"/>
      <c r="J22" s="137"/>
      <c r="K22" s="135"/>
    </row>
    <row r="23" spans="1:11" ht="11.25">
      <c r="A23" s="88" t="s">
        <v>172</v>
      </c>
      <c r="B23" s="85" t="s">
        <v>173</v>
      </c>
      <c r="C23" s="131"/>
      <c r="D23" s="62" t="s">
        <v>2</v>
      </c>
      <c r="E23" s="64" t="s">
        <v>162</v>
      </c>
      <c r="F23" s="321"/>
      <c r="G23" s="136"/>
      <c r="H23" s="136"/>
      <c r="I23" s="136"/>
      <c r="J23" s="137"/>
      <c r="K23" s="135"/>
    </row>
    <row r="24" spans="1:11" ht="11.25">
      <c r="A24" s="88" t="s">
        <v>174</v>
      </c>
      <c r="B24" s="85" t="s">
        <v>175</v>
      </c>
      <c r="C24" s="131"/>
      <c r="D24" s="62" t="s">
        <v>3</v>
      </c>
      <c r="E24" s="64" t="s">
        <v>301</v>
      </c>
      <c r="F24" s="321"/>
      <c r="G24" s="136"/>
      <c r="H24" s="136"/>
      <c r="I24" s="136"/>
      <c r="J24" s="137"/>
      <c r="K24" s="135"/>
    </row>
    <row r="25" spans="1:11" ht="12.75" customHeight="1">
      <c r="A25" s="88" t="s">
        <v>176</v>
      </c>
      <c r="B25" s="85" t="s">
        <v>165</v>
      </c>
      <c r="C25" s="131"/>
      <c r="D25" s="62" t="s">
        <v>305</v>
      </c>
      <c r="E25" s="256" t="s">
        <v>300</v>
      </c>
      <c r="F25" s="321"/>
      <c r="G25" s="136"/>
      <c r="H25" s="136"/>
      <c r="I25" s="136"/>
      <c r="J25" s="137"/>
      <c r="K25" s="135"/>
    </row>
    <row r="26" spans="1:11" ht="11.25">
      <c r="A26" s="88" t="s">
        <v>177</v>
      </c>
      <c r="B26" s="85" t="s">
        <v>56</v>
      </c>
      <c r="C26" s="131"/>
      <c r="D26" s="62" t="s">
        <v>3</v>
      </c>
      <c r="E26" s="64" t="s">
        <v>56</v>
      </c>
      <c r="F26" s="321"/>
      <c r="G26" s="136"/>
      <c r="H26" s="136"/>
      <c r="I26" s="136"/>
      <c r="J26" s="137"/>
      <c r="K26" s="135"/>
    </row>
    <row r="27" spans="1:11" ht="11.25">
      <c r="A27" s="88" t="s">
        <v>12</v>
      </c>
      <c r="B27" s="85" t="s">
        <v>88</v>
      </c>
      <c r="C27" s="131"/>
      <c r="D27" s="62" t="s">
        <v>4</v>
      </c>
      <c r="E27" s="59" t="s">
        <v>88</v>
      </c>
      <c r="F27" s="321"/>
      <c r="G27" s="251">
        <f>G21+G23+G24+G26</f>
        <v>0</v>
      </c>
      <c r="H27" s="251">
        <f>H21+H23+H24+H26</f>
        <v>0</v>
      </c>
      <c r="I27" s="251">
        <f>I21+I23+I24+I26</f>
        <v>0</v>
      </c>
      <c r="J27" s="252">
        <f>J21+J23+J24+J26</f>
        <v>0</v>
      </c>
      <c r="K27" s="135"/>
    </row>
    <row r="28" spans="1:11" s="134" customFormat="1" ht="11.25">
      <c r="A28" s="88"/>
      <c r="B28" s="85"/>
      <c r="C28" s="131"/>
      <c r="D28" s="62" t="s">
        <v>287</v>
      </c>
      <c r="E28" s="460" t="s">
        <v>292</v>
      </c>
      <c r="F28" s="461"/>
      <c r="G28" s="461"/>
      <c r="H28" s="461"/>
      <c r="I28" s="461"/>
      <c r="J28" s="462"/>
      <c r="K28" s="133"/>
    </row>
    <row r="29" spans="1:11" ht="33.75">
      <c r="A29" s="88" t="s">
        <v>13</v>
      </c>
      <c r="B29" s="85" t="s">
        <v>178</v>
      </c>
      <c r="C29" s="131"/>
      <c r="D29" s="62" t="s">
        <v>302</v>
      </c>
      <c r="E29" s="64" t="s">
        <v>179</v>
      </c>
      <c r="F29" s="321"/>
      <c r="G29" s="136"/>
      <c r="H29" s="136"/>
      <c r="I29" s="136"/>
      <c r="J29" s="137"/>
      <c r="K29" s="135"/>
    </row>
    <row r="30" spans="1:11" ht="34.5" thickBot="1">
      <c r="A30" s="88" t="s">
        <v>14</v>
      </c>
      <c r="B30" s="85" t="s">
        <v>180</v>
      </c>
      <c r="C30" s="131"/>
      <c r="D30" s="63" t="s">
        <v>303</v>
      </c>
      <c r="E30" s="257" t="s">
        <v>181</v>
      </c>
      <c r="F30" s="322"/>
      <c r="G30" s="142"/>
      <c r="H30" s="142"/>
      <c r="I30" s="142"/>
      <c r="J30" s="143"/>
      <c r="K30" s="135"/>
    </row>
    <row r="31" spans="2:11" ht="11.25">
      <c r="B31" s="85"/>
      <c r="C31" s="144"/>
      <c r="D31" s="145"/>
      <c r="E31" s="145"/>
      <c r="F31" s="145"/>
      <c r="G31" s="145"/>
      <c r="H31" s="145"/>
      <c r="I31" s="145"/>
      <c r="J31" s="145"/>
      <c r="K31" s="146"/>
    </row>
  </sheetData>
  <sheetProtection password="FA9C" sheet="1" objects="1" scenarios="1" formatColumns="0" formatRows="0"/>
  <mergeCells count="8">
    <mergeCell ref="D8:D9"/>
    <mergeCell ref="E20:J20"/>
    <mergeCell ref="E28:J28"/>
    <mergeCell ref="J5:K5"/>
    <mergeCell ref="D6:J6"/>
    <mergeCell ref="E8:F8"/>
    <mergeCell ref="G8:H8"/>
    <mergeCell ref="I8:J8"/>
  </mergeCells>
  <dataValidations count="2">
    <dataValidation type="decimal" allowBlank="1" showInputMessage="1" showErrorMessage="1" sqref="G11:J19 G21:J27">
      <formula1>0</formula1>
      <formula2>9.99999999999999E+21</formula2>
    </dataValidation>
    <dataValidation type="decimal" allowBlank="1" showInputMessage="1" showErrorMessage="1" sqref="G29:J30">
      <formula1>-999999999999999000000000</formula1>
      <formula2>9.99999999999999E+21</formula2>
    </dataValidation>
  </dataValidations>
  <printOptions/>
  <pageMargins left="0.75" right="0.75" top="1" bottom="1" header="0.5" footer="0.5"/>
  <pageSetup horizontalDpi="300" verticalDpi="300" orientation="portrait" paperSize="9" r:id="rId1"/>
  <ignoredErrors>
    <ignoredError sqref="D26:D30 D13:D21" numberStoredAsText="1"/>
    <ignoredError sqref="D22:D25" numberStoredAsText="1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4"/>
  <dimension ref="A1:U144"/>
  <sheetViews>
    <sheetView tabSelected="1" zoomScalePageLayoutView="0" workbookViewId="0" topLeftCell="C22">
      <selection activeCell="G40" sqref="G40"/>
    </sheetView>
  </sheetViews>
  <sheetFormatPr defaultColWidth="9.140625" defaultRowHeight="11.25"/>
  <cols>
    <col min="1" max="1" width="7.7109375" style="127" hidden="1" customWidth="1"/>
    <col min="2" max="2" width="45.00390625" style="264" hidden="1" customWidth="1"/>
    <col min="3" max="3" width="16.8515625" style="128" customWidth="1"/>
    <col min="4" max="4" width="8.7109375" style="128" customWidth="1"/>
    <col min="5" max="5" width="46.00390625" style="128" customWidth="1"/>
    <col min="6" max="6" width="10.140625" style="149" customWidth="1"/>
    <col min="7" max="8" width="23.8515625" style="152" customWidth="1"/>
    <col min="9" max="16384" width="9.140625" style="128" customWidth="1"/>
  </cols>
  <sheetData>
    <row r="1" spans="1:14" s="127" customFormat="1" ht="22.5" hidden="1">
      <c r="A1" s="9" t="s">
        <v>16</v>
      </c>
      <c r="B1" s="262"/>
      <c r="F1" s="147"/>
      <c r="G1" s="148" t="s">
        <v>61</v>
      </c>
      <c r="H1" s="148" t="s">
        <v>62</v>
      </c>
      <c r="N1" s="127">
        <v>0</v>
      </c>
    </row>
    <row r="2" spans="1:21" s="134" customFormat="1" ht="56.25" hidden="1">
      <c r="A2" s="315"/>
      <c r="B2" s="262"/>
      <c r="C2" s="128"/>
      <c r="D2" s="128"/>
      <c r="E2" s="128"/>
      <c r="F2" s="149"/>
      <c r="G2" s="148" t="s">
        <v>182</v>
      </c>
      <c r="H2" s="148" t="s">
        <v>183</v>
      </c>
      <c r="I2" s="128"/>
      <c r="J2" s="128"/>
      <c r="K2" s="128"/>
      <c r="L2" s="128"/>
      <c r="M2" s="150" t="s">
        <v>184</v>
      </c>
      <c r="N2" s="88" t="s">
        <v>185</v>
      </c>
      <c r="O2" s="150">
        <f>Q2</f>
        <v>0</v>
      </c>
      <c r="P2" s="151" t="s">
        <v>451</v>
      </c>
      <c r="Q2" s="303"/>
      <c r="R2" s="304"/>
      <c r="S2" s="305"/>
      <c r="T2" s="306"/>
      <c r="U2" s="133"/>
    </row>
    <row r="3" spans="1:2" ht="11.25" hidden="1">
      <c r="A3" s="315"/>
      <c r="B3" s="316"/>
    </row>
    <row r="4" spans="1:2" ht="11.25">
      <c r="A4" s="315"/>
      <c r="B4" s="316"/>
    </row>
    <row r="5" spans="1:9" ht="21" customHeight="1" thickBot="1">
      <c r="A5" s="315"/>
      <c r="B5" s="262"/>
      <c r="C5" s="129"/>
      <c r="D5" s="130"/>
      <c r="E5" s="130"/>
      <c r="F5" s="153"/>
      <c r="G5" s="154"/>
      <c r="H5" s="463" t="s">
        <v>187</v>
      </c>
      <c r="I5" s="464"/>
    </row>
    <row r="6" spans="1:9" s="134" customFormat="1" ht="15" thickBot="1">
      <c r="A6" s="150"/>
      <c r="B6" s="263"/>
      <c r="C6" s="131"/>
      <c r="D6" s="465" t="s">
        <v>186</v>
      </c>
      <c r="E6" s="466"/>
      <c r="F6" s="466"/>
      <c r="G6" s="466"/>
      <c r="H6" s="467"/>
      <c r="I6" s="155"/>
    </row>
    <row r="7" spans="1:9" ht="18" customHeight="1" thickBot="1">
      <c r="A7" s="150"/>
      <c r="B7" s="263"/>
      <c r="C7" s="131"/>
      <c r="D7" s="132"/>
      <c r="E7" s="132"/>
      <c r="F7" s="156"/>
      <c r="G7" s="113"/>
      <c r="H7" s="277" t="str">
        <f>IF(Справочники!$C$10="","",Справочники!$C$10)</f>
        <v>тыс.руб.</v>
      </c>
      <c r="I7" s="135"/>
    </row>
    <row r="8" spans="1:9" ht="11.25">
      <c r="A8" s="150"/>
      <c r="B8" s="263"/>
      <c r="C8" s="131"/>
      <c r="D8" s="444" t="s">
        <v>19</v>
      </c>
      <c r="E8" s="446" t="s">
        <v>447</v>
      </c>
      <c r="F8" s="446"/>
      <c r="G8" s="446" t="s">
        <v>188</v>
      </c>
      <c r="H8" s="442" t="s">
        <v>189</v>
      </c>
      <c r="I8" s="135"/>
    </row>
    <row r="9" spans="1:9" ht="11.25">
      <c r="A9" s="150"/>
      <c r="B9" s="263"/>
      <c r="C9" s="131"/>
      <c r="D9" s="451"/>
      <c r="E9" s="59" t="s">
        <v>404</v>
      </c>
      <c r="F9" s="187" t="s">
        <v>405</v>
      </c>
      <c r="G9" s="449"/>
      <c r="H9" s="455"/>
      <c r="I9" s="135"/>
    </row>
    <row r="10" spans="1:9" ht="11.25">
      <c r="A10" s="150"/>
      <c r="B10" s="263"/>
      <c r="C10" s="131"/>
      <c r="D10" s="24" t="s">
        <v>20</v>
      </c>
      <c r="E10" s="25">
        <v>1</v>
      </c>
      <c r="F10" s="265">
        <v>2</v>
      </c>
      <c r="G10" s="266">
        <v>3</v>
      </c>
      <c r="H10" s="267">
        <v>4</v>
      </c>
      <c r="I10" s="135"/>
    </row>
    <row r="11" spans="1:9" s="134" customFormat="1" ht="11.25">
      <c r="A11" s="150"/>
      <c r="B11" s="263"/>
      <c r="C11" s="131"/>
      <c r="D11" s="62">
        <v>1</v>
      </c>
      <c r="E11" s="230" t="s">
        <v>190</v>
      </c>
      <c r="F11" s="254"/>
      <c r="G11" s="140"/>
      <c r="H11" s="141"/>
      <c r="I11" s="133"/>
    </row>
    <row r="12" spans="1:9" ht="11.25">
      <c r="A12" s="150" t="s">
        <v>31</v>
      </c>
      <c r="B12" s="263" t="s">
        <v>191</v>
      </c>
      <c r="C12" s="131"/>
      <c r="D12" s="62" t="s">
        <v>452</v>
      </c>
      <c r="E12" s="64" t="s">
        <v>308</v>
      </c>
      <c r="F12" s="61"/>
      <c r="G12" s="138">
        <f>SUM(G13:G15)</f>
        <v>135071</v>
      </c>
      <c r="H12" s="139">
        <f>SUM(H13:H15)</f>
        <v>148505</v>
      </c>
      <c r="I12" s="135"/>
    </row>
    <row r="13" spans="1:9" ht="11.25">
      <c r="A13" s="150" t="s">
        <v>159</v>
      </c>
      <c r="B13" s="263" t="s">
        <v>192</v>
      </c>
      <c r="C13" s="131"/>
      <c r="D13" s="62" t="s">
        <v>310</v>
      </c>
      <c r="E13" s="256" t="s">
        <v>193</v>
      </c>
      <c r="F13" s="61"/>
      <c r="G13" s="375">
        <v>131456</v>
      </c>
      <c r="H13" s="375">
        <v>126387</v>
      </c>
      <c r="I13" s="135"/>
    </row>
    <row r="14" spans="1:9" ht="11.25">
      <c r="A14" s="150" t="s">
        <v>194</v>
      </c>
      <c r="B14" s="263" t="s">
        <v>195</v>
      </c>
      <c r="C14" s="131"/>
      <c r="D14" s="62" t="s">
        <v>311</v>
      </c>
      <c r="E14" s="256" t="s">
        <v>196</v>
      </c>
      <c r="F14" s="61"/>
      <c r="G14" s="375">
        <v>2250</v>
      </c>
      <c r="H14" s="375">
        <v>4175</v>
      </c>
      <c r="I14" s="135"/>
    </row>
    <row r="15" spans="1:9" ht="11.25">
      <c r="A15" s="150" t="s">
        <v>197</v>
      </c>
      <c r="B15" s="263" t="s">
        <v>198</v>
      </c>
      <c r="C15" s="131"/>
      <c r="D15" s="62" t="s">
        <v>312</v>
      </c>
      <c r="E15" s="256" t="s">
        <v>199</v>
      </c>
      <c r="F15" s="61"/>
      <c r="G15" s="375">
        <v>1365</v>
      </c>
      <c r="H15" s="375">
        <v>17943</v>
      </c>
      <c r="I15" s="135"/>
    </row>
    <row r="16" spans="1:9" ht="11.25">
      <c r="A16" s="150" t="s">
        <v>35</v>
      </c>
      <c r="B16" s="263" t="s">
        <v>200</v>
      </c>
      <c r="C16" s="131"/>
      <c r="D16" s="62" t="s">
        <v>453</v>
      </c>
      <c r="E16" s="64" t="s">
        <v>309</v>
      </c>
      <c r="F16" s="61"/>
      <c r="G16" s="138">
        <f>SUM(G17:G19)</f>
        <v>0</v>
      </c>
      <c r="H16" s="139">
        <f>SUM(H17:H19)</f>
        <v>0</v>
      </c>
      <c r="I16" s="135"/>
    </row>
    <row r="17" spans="1:9" ht="11.25">
      <c r="A17" s="150" t="s">
        <v>201</v>
      </c>
      <c r="B17" s="263" t="s">
        <v>202</v>
      </c>
      <c r="C17" s="131"/>
      <c r="D17" s="62" t="s">
        <v>313</v>
      </c>
      <c r="E17" s="256" t="s">
        <v>193</v>
      </c>
      <c r="F17" s="61"/>
      <c r="G17" s="136">
        <v>0</v>
      </c>
      <c r="H17" s="137">
        <v>0</v>
      </c>
      <c r="I17" s="135"/>
    </row>
    <row r="18" spans="1:9" ht="11.25">
      <c r="A18" s="150" t="s">
        <v>203</v>
      </c>
      <c r="B18" s="263" t="s">
        <v>204</v>
      </c>
      <c r="C18" s="131"/>
      <c r="D18" s="62" t="s">
        <v>314</v>
      </c>
      <c r="E18" s="256" t="s">
        <v>196</v>
      </c>
      <c r="F18" s="61"/>
      <c r="G18" s="136">
        <v>0</v>
      </c>
      <c r="H18" s="137">
        <v>0</v>
      </c>
      <c r="I18" s="135"/>
    </row>
    <row r="19" spans="1:9" ht="11.25">
      <c r="A19" s="150" t="s">
        <v>205</v>
      </c>
      <c r="B19" s="263" t="s">
        <v>206</v>
      </c>
      <c r="C19" s="131"/>
      <c r="D19" s="62" t="s">
        <v>315</v>
      </c>
      <c r="E19" s="256" t="s">
        <v>199</v>
      </c>
      <c r="F19" s="61"/>
      <c r="G19" s="136">
        <v>0</v>
      </c>
      <c r="H19" s="137">
        <v>0</v>
      </c>
      <c r="I19" s="135"/>
    </row>
    <row r="20" spans="1:9" s="134" customFormat="1" ht="11.25">
      <c r="A20" s="150" t="s">
        <v>11</v>
      </c>
      <c r="B20" s="263" t="s">
        <v>207</v>
      </c>
      <c r="C20" s="131"/>
      <c r="D20" s="62" t="s">
        <v>454</v>
      </c>
      <c r="E20" s="59" t="s">
        <v>88</v>
      </c>
      <c r="F20" s="280"/>
      <c r="G20" s="259">
        <f>G12+G16</f>
        <v>135071</v>
      </c>
      <c r="H20" s="157">
        <f>H12+H16</f>
        <v>148505</v>
      </c>
      <c r="I20" s="133"/>
    </row>
    <row r="21" spans="1:9" s="134" customFormat="1" ht="11.25">
      <c r="A21" s="150"/>
      <c r="B21" s="263"/>
      <c r="C21" s="131"/>
      <c r="D21" s="62" t="s">
        <v>69</v>
      </c>
      <c r="E21" s="230" t="s">
        <v>208</v>
      </c>
      <c r="F21" s="254"/>
      <c r="G21" s="140"/>
      <c r="H21" s="141"/>
      <c r="I21" s="133"/>
    </row>
    <row r="22" spans="1:9" ht="11.25">
      <c r="A22" s="150" t="s">
        <v>168</v>
      </c>
      <c r="B22" s="263" t="s">
        <v>209</v>
      </c>
      <c r="C22" s="131"/>
      <c r="D22" s="62" t="s">
        <v>457</v>
      </c>
      <c r="E22" s="64" t="s">
        <v>308</v>
      </c>
      <c r="F22" s="61"/>
      <c r="G22" s="138">
        <f>SUM(G23:G28)</f>
        <v>127891</v>
      </c>
      <c r="H22" s="139">
        <f>SUM(H23:H28)</f>
        <v>115100</v>
      </c>
      <c r="I22" s="135"/>
    </row>
    <row r="23" spans="1:9" ht="11.25">
      <c r="A23" s="150" t="s">
        <v>170</v>
      </c>
      <c r="B23" s="263" t="s">
        <v>210</v>
      </c>
      <c r="C23" s="131"/>
      <c r="D23" s="62" t="s">
        <v>316</v>
      </c>
      <c r="E23" s="256" t="s">
        <v>211</v>
      </c>
      <c r="F23" s="61"/>
      <c r="G23" s="375">
        <v>54538</v>
      </c>
      <c r="H23" s="375">
        <v>54111</v>
      </c>
      <c r="I23" s="135"/>
    </row>
    <row r="24" spans="1:9" ht="11.25">
      <c r="A24" s="150" t="s">
        <v>212</v>
      </c>
      <c r="B24" s="263" t="s">
        <v>213</v>
      </c>
      <c r="C24" s="131"/>
      <c r="D24" s="62" t="s">
        <v>317</v>
      </c>
      <c r="E24" s="256" t="s">
        <v>214</v>
      </c>
      <c r="F24" s="61"/>
      <c r="G24" s="375">
        <v>2349</v>
      </c>
      <c r="H24" s="375">
        <v>2914</v>
      </c>
      <c r="I24" s="135"/>
    </row>
    <row r="25" spans="1:9" ht="11.25">
      <c r="A25" s="150" t="s">
        <v>215</v>
      </c>
      <c r="B25" s="263" t="s">
        <v>216</v>
      </c>
      <c r="C25" s="131"/>
      <c r="D25" s="62" t="s">
        <v>318</v>
      </c>
      <c r="E25" s="256" t="s">
        <v>217</v>
      </c>
      <c r="F25" s="61"/>
      <c r="G25" s="375">
        <v>35016</v>
      </c>
      <c r="H25" s="375">
        <v>39997</v>
      </c>
      <c r="I25" s="135"/>
    </row>
    <row r="26" spans="1:9" ht="11.25">
      <c r="A26" s="150" t="s">
        <v>218</v>
      </c>
      <c r="B26" s="263" t="s">
        <v>219</v>
      </c>
      <c r="C26" s="131"/>
      <c r="D26" s="62" t="s">
        <v>319</v>
      </c>
      <c r="E26" s="256" t="s">
        <v>220</v>
      </c>
      <c r="F26" s="61"/>
      <c r="G26" s="375">
        <v>18055</v>
      </c>
      <c r="H26" s="375">
        <v>0</v>
      </c>
      <c r="I26" s="135"/>
    </row>
    <row r="27" spans="1:9" ht="11.25">
      <c r="A27" s="150" t="s">
        <v>221</v>
      </c>
      <c r="B27" s="263" t="s">
        <v>222</v>
      </c>
      <c r="C27" s="131"/>
      <c r="D27" s="62" t="s">
        <v>320</v>
      </c>
      <c r="E27" s="256" t="s">
        <v>223</v>
      </c>
      <c r="F27" s="61"/>
      <c r="G27" s="375"/>
      <c r="H27" s="375"/>
      <c r="I27" s="135"/>
    </row>
    <row r="28" spans="1:9" ht="11.25">
      <c r="A28" s="150" t="s">
        <v>224</v>
      </c>
      <c r="B28" s="263" t="s">
        <v>225</v>
      </c>
      <c r="C28" s="131"/>
      <c r="D28" s="62" t="s">
        <v>321</v>
      </c>
      <c r="E28" s="256" t="s">
        <v>199</v>
      </c>
      <c r="F28" s="61"/>
      <c r="G28" s="375">
        <v>17933</v>
      </c>
      <c r="H28" s="375">
        <v>18078</v>
      </c>
      <c r="I28" s="135"/>
    </row>
    <row r="29" spans="1:9" ht="11.25">
      <c r="A29" s="150" t="s">
        <v>172</v>
      </c>
      <c r="B29" s="263" t="s">
        <v>226</v>
      </c>
      <c r="C29" s="131"/>
      <c r="D29" s="62" t="s">
        <v>458</v>
      </c>
      <c r="E29" s="64" t="s">
        <v>309</v>
      </c>
      <c r="F29" s="61"/>
      <c r="G29" s="138">
        <f>SUM(G30:G32)</f>
        <v>0</v>
      </c>
      <c r="H29" s="139">
        <f>SUM(H30:H32)</f>
        <v>0</v>
      </c>
      <c r="I29" s="135"/>
    </row>
    <row r="30" spans="1:9" ht="11.25">
      <c r="A30" s="150" t="s">
        <v>227</v>
      </c>
      <c r="B30" s="263" t="s">
        <v>228</v>
      </c>
      <c r="C30" s="131"/>
      <c r="D30" s="62" t="s">
        <v>322</v>
      </c>
      <c r="E30" s="256" t="s">
        <v>220</v>
      </c>
      <c r="F30" s="61"/>
      <c r="G30" s="136"/>
      <c r="H30" s="137"/>
      <c r="I30" s="135"/>
    </row>
    <row r="31" spans="1:9" ht="11.25">
      <c r="A31" s="150" t="s">
        <v>229</v>
      </c>
      <c r="B31" s="263" t="s">
        <v>230</v>
      </c>
      <c r="C31" s="131"/>
      <c r="D31" s="62" t="s">
        <v>323</v>
      </c>
      <c r="E31" s="256" t="s">
        <v>223</v>
      </c>
      <c r="F31" s="61"/>
      <c r="G31" s="136"/>
      <c r="H31" s="137"/>
      <c r="I31" s="135"/>
    </row>
    <row r="32" spans="1:10" ht="11.25">
      <c r="A32" s="150" t="s">
        <v>184</v>
      </c>
      <c r="B32" s="263" t="s">
        <v>185</v>
      </c>
      <c r="C32" s="131"/>
      <c r="D32" s="268"/>
      <c r="E32" s="82" t="s">
        <v>280</v>
      </c>
      <c r="F32" s="79"/>
      <c r="G32" s="79"/>
      <c r="H32" s="261"/>
      <c r="I32" s="135"/>
      <c r="J32" s="165"/>
    </row>
    <row r="33" spans="1:10" ht="12" thickBot="1">
      <c r="A33" s="150" t="s">
        <v>12</v>
      </c>
      <c r="B33" s="263" t="s">
        <v>231</v>
      </c>
      <c r="C33" s="131"/>
      <c r="D33" s="63" t="s">
        <v>459</v>
      </c>
      <c r="E33" s="68" t="s">
        <v>88</v>
      </c>
      <c r="F33" s="279"/>
      <c r="G33" s="260">
        <f>$G$22+$G$29</f>
        <v>127891</v>
      </c>
      <c r="H33" s="158">
        <f>H22+H29</f>
        <v>115100</v>
      </c>
      <c r="I33" s="133"/>
      <c r="J33" s="165"/>
    </row>
    <row r="34" spans="1:10" ht="12" thickBot="1">
      <c r="A34" s="150"/>
      <c r="B34" s="263"/>
      <c r="C34" s="131"/>
      <c r="D34" s="132"/>
      <c r="E34" s="159"/>
      <c r="F34" s="160"/>
      <c r="G34" s="161"/>
      <c r="H34" s="161"/>
      <c r="I34" s="135"/>
      <c r="J34" s="165"/>
    </row>
    <row r="35" spans="1:9" ht="18.75" customHeight="1" thickBot="1">
      <c r="A35" s="150"/>
      <c r="B35" s="263"/>
      <c r="C35" s="131"/>
      <c r="D35" s="468" t="s">
        <v>232</v>
      </c>
      <c r="E35" s="469"/>
      <c r="F35" s="469"/>
      <c r="G35" s="469"/>
      <c r="H35" s="470"/>
      <c r="I35" s="162"/>
    </row>
    <row r="36" spans="1:9" ht="12" thickBot="1">
      <c r="A36" s="150"/>
      <c r="B36" s="263"/>
      <c r="C36" s="131"/>
      <c r="D36" s="132"/>
      <c r="E36" s="159"/>
      <c r="F36" s="160"/>
      <c r="G36" s="161"/>
      <c r="H36" s="161"/>
      <c r="I36" s="135"/>
    </row>
    <row r="37" spans="1:9" ht="11.25">
      <c r="A37" s="150"/>
      <c r="B37" s="263"/>
      <c r="C37" s="131"/>
      <c r="D37" s="444" t="s">
        <v>19</v>
      </c>
      <c r="E37" s="446" t="s">
        <v>447</v>
      </c>
      <c r="F37" s="446"/>
      <c r="G37" s="446" t="s">
        <v>17</v>
      </c>
      <c r="H37" s="442" t="s">
        <v>18</v>
      </c>
      <c r="I37" s="135"/>
    </row>
    <row r="38" spans="1:9" ht="12" thickBot="1">
      <c r="A38" s="150"/>
      <c r="B38" s="263"/>
      <c r="C38" s="131"/>
      <c r="D38" s="445"/>
      <c r="E38" s="68" t="s">
        <v>404</v>
      </c>
      <c r="F38" s="229" t="s">
        <v>405</v>
      </c>
      <c r="G38" s="447"/>
      <c r="H38" s="443"/>
      <c r="I38" s="135"/>
    </row>
    <row r="39" spans="1:9" ht="11.25">
      <c r="A39" s="150"/>
      <c r="B39" s="263"/>
      <c r="C39" s="131"/>
      <c r="D39" s="65" t="s">
        <v>20</v>
      </c>
      <c r="E39" s="66">
        <v>1</v>
      </c>
      <c r="F39" s="219">
        <v>2</v>
      </c>
      <c r="G39" s="66">
        <v>3</v>
      </c>
      <c r="H39" s="67">
        <v>4</v>
      </c>
      <c r="I39" s="135"/>
    </row>
    <row r="40" spans="1:9" ht="11.25">
      <c r="A40" s="150" t="s">
        <v>91</v>
      </c>
      <c r="B40" s="263" t="s">
        <v>233</v>
      </c>
      <c r="C40" s="131"/>
      <c r="D40" s="62">
        <v>1</v>
      </c>
      <c r="E40" s="30" t="s">
        <v>233</v>
      </c>
      <c r="F40" s="253" t="s">
        <v>234</v>
      </c>
      <c r="G40" s="376">
        <v>177017</v>
      </c>
      <c r="H40" s="376">
        <v>185485</v>
      </c>
      <c r="I40" s="135"/>
    </row>
    <row r="41" spans="1:9" ht="11.25">
      <c r="A41" s="150" t="s">
        <v>63</v>
      </c>
      <c r="B41" s="263" t="s">
        <v>235</v>
      </c>
      <c r="C41" s="131"/>
      <c r="D41" s="62" t="s">
        <v>69</v>
      </c>
      <c r="E41" s="238" t="s">
        <v>235</v>
      </c>
      <c r="F41" s="253" t="s">
        <v>236</v>
      </c>
      <c r="G41" s="376">
        <v>185995</v>
      </c>
      <c r="H41" s="376">
        <v>192282</v>
      </c>
      <c r="I41" s="135"/>
    </row>
    <row r="42" spans="1:9" ht="11.25">
      <c r="A42" s="150" t="s">
        <v>99</v>
      </c>
      <c r="B42" s="263" t="s">
        <v>237</v>
      </c>
      <c r="C42" s="131"/>
      <c r="D42" s="62" t="s">
        <v>21</v>
      </c>
      <c r="E42" s="30" t="s">
        <v>237</v>
      </c>
      <c r="F42" s="253" t="s">
        <v>238</v>
      </c>
      <c r="G42" s="376">
        <v>54313</v>
      </c>
      <c r="H42" s="376">
        <v>62388</v>
      </c>
      <c r="I42" s="135"/>
    </row>
    <row r="43" spans="1:9" ht="11.25">
      <c r="A43" s="150" t="s">
        <v>65</v>
      </c>
      <c r="B43" s="263" t="s">
        <v>92</v>
      </c>
      <c r="C43" s="131"/>
      <c r="D43" s="62" t="s">
        <v>22</v>
      </c>
      <c r="E43" s="30" t="s">
        <v>92</v>
      </c>
      <c r="F43" s="253" t="s">
        <v>239</v>
      </c>
      <c r="G43" s="376">
        <v>140960</v>
      </c>
      <c r="H43" s="376">
        <v>141865</v>
      </c>
      <c r="I43" s="135"/>
    </row>
    <row r="44" spans="1:9" ht="11.25">
      <c r="A44" s="150" t="s">
        <v>103</v>
      </c>
      <c r="B44" s="263" t="s">
        <v>240</v>
      </c>
      <c r="C44" s="131"/>
      <c r="D44" s="62" t="s">
        <v>278</v>
      </c>
      <c r="E44" s="30" t="s">
        <v>240</v>
      </c>
      <c r="F44" s="253" t="s">
        <v>241</v>
      </c>
      <c r="G44" s="376">
        <v>70412</v>
      </c>
      <c r="H44" s="376">
        <v>80790</v>
      </c>
      <c r="I44" s="135"/>
    </row>
    <row r="45" spans="1:9" ht="11.25">
      <c r="A45" s="150" t="s">
        <v>106</v>
      </c>
      <c r="B45" s="263" t="s">
        <v>242</v>
      </c>
      <c r="C45" s="131"/>
      <c r="D45" s="62" t="s">
        <v>282</v>
      </c>
      <c r="E45" s="30" t="s">
        <v>242</v>
      </c>
      <c r="F45" s="253" t="s">
        <v>243</v>
      </c>
      <c r="G45" s="138">
        <f>SUM(G40:G44)</f>
        <v>628697</v>
      </c>
      <c r="H45" s="139">
        <f>SUM(H40:H44)</f>
        <v>662810</v>
      </c>
      <c r="I45" s="135"/>
    </row>
    <row r="46" spans="1:9" ht="22.5">
      <c r="A46" s="150"/>
      <c r="B46" s="263"/>
      <c r="C46" s="131"/>
      <c r="D46" s="62" t="s">
        <v>285</v>
      </c>
      <c r="E46" s="270" t="s">
        <v>244</v>
      </c>
      <c r="F46" s="271"/>
      <c r="G46" s="271"/>
      <c r="H46" s="272"/>
      <c r="I46" s="135"/>
    </row>
    <row r="47" spans="1:9" ht="11.25">
      <c r="A47" s="150" t="s">
        <v>117</v>
      </c>
      <c r="B47" s="263" t="s">
        <v>245</v>
      </c>
      <c r="C47" s="131"/>
      <c r="D47" s="62" t="s">
        <v>0</v>
      </c>
      <c r="E47" s="64" t="s">
        <v>246</v>
      </c>
      <c r="F47" s="253" t="s">
        <v>247</v>
      </c>
      <c r="G47" s="136"/>
      <c r="H47" s="137"/>
      <c r="I47" s="135"/>
    </row>
    <row r="48" spans="1:9" ht="11.25">
      <c r="A48" s="150" t="s">
        <v>248</v>
      </c>
      <c r="B48" s="263" t="s">
        <v>249</v>
      </c>
      <c r="C48" s="131"/>
      <c r="D48" s="62" t="s">
        <v>325</v>
      </c>
      <c r="E48" s="64" t="s">
        <v>250</v>
      </c>
      <c r="F48" s="253" t="s">
        <v>251</v>
      </c>
      <c r="G48" s="136"/>
      <c r="H48" s="137"/>
      <c r="I48" s="135"/>
    </row>
    <row r="49" spans="1:9" ht="12" thickBot="1">
      <c r="A49" s="150" t="s">
        <v>252</v>
      </c>
      <c r="B49" s="263" t="s">
        <v>253</v>
      </c>
      <c r="C49" s="131"/>
      <c r="D49" s="63" t="s">
        <v>326</v>
      </c>
      <c r="E49" s="257" t="s">
        <v>254</v>
      </c>
      <c r="F49" s="255" t="s">
        <v>255</v>
      </c>
      <c r="G49" s="142"/>
      <c r="H49" s="143"/>
      <c r="I49" s="135"/>
    </row>
    <row r="50" spans="1:9" ht="11.25">
      <c r="A50" s="150"/>
      <c r="B50" s="263"/>
      <c r="C50" s="144"/>
      <c r="D50" s="145"/>
      <c r="E50" s="145"/>
      <c r="F50" s="163"/>
      <c r="G50" s="164"/>
      <c r="H50" s="164"/>
      <c r="I50" s="146"/>
    </row>
    <row r="51" spans="1:2" ht="11.25">
      <c r="A51" s="150"/>
      <c r="B51" s="263"/>
    </row>
    <row r="52" spans="1:9" ht="11.25">
      <c r="A52" s="150"/>
      <c r="B52" s="263"/>
      <c r="C52" s="165"/>
      <c r="D52" s="165"/>
      <c r="E52" s="165"/>
      <c r="F52" s="166"/>
      <c r="G52" s="167"/>
      <c r="H52" s="167"/>
      <c r="I52" s="165"/>
    </row>
    <row r="53" spans="1:9" ht="11.25">
      <c r="A53" s="150"/>
      <c r="B53" s="263"/>
      <c r="C53" s="165"/>
      <c r="D53" s="165"/>
      <c r="E53" s="165"/>
      <c r="F53" s="166"/>
      <c r="G53" s="167"/>
      <c r="H53" s="167"/>
      <c r="I53" s="165"/>
    </row>
    <row r="54" spans="1:9" ht="11.25">
      <c r="A54" s="150"/>
      <c r="B54" s="263"/>
      <c r="C54" s="165"/>
      <c r="D54" s="165"/>
      <c r="E54" s="168"/>
      <c r="F54" s="169"/>
      <c r="G54" s="170"/>
      <c r="H54" s="170"/>
      <c r="I54" s="171"/>
    </row>
    <row r="55" spans="1:9" ht="11.25">
      <c r="A55" s="150"/>
      <c r="B55" s="263"/>
      <c r="C55" s="165"/>
      <c r="D55" s="165"/>
      <c r="E55" s="165"/>
      <c r="F55" s="166"/>
      <c r="G55" s="167"/>
      <c r="H55" s="167"/>
      <c r="I55" s="165"/>
    </row>
    <row r="56" spans="1:9" ht="11.25">
      <c r="A56" s="150"/>
      <c r="B56" s="263"/>
      <c r="C56" s="165"/>
      <c r="D56" s="165"/>
      <c r="E56" s="165"/>
      <c r="F56" s="166"/>
      <c r="G56" s="167"/>
      <c r="H56" s="167"/>
      <c r="I56" s="165"/>
    </row>
    <row r="57" spans="1:9" ht="11.25">
      <c r="A57" s="150"/>
      <c r="B57" s="263"/>
      <c r="C57" s="165"/>
      <c r="D57" s="165"/>
      <c r="E57" s="165"/>
      <c r="F57" s="166"/>
      <c r="G57" s="167"/>
      <c r="H57" s="167"/>
      <c r="I57" s="165"/>
    </row>
    <row r="58" spans="1:9" ht="11.25">
      <c r="A58" s="150"/>
      <c r="B58" s="263"/>
      <c r="C58" s="165"/>
      <c r="D58" s="165"/>
      <c r="E58" s="165"/>
      <c r="F58" s="166"/>
      <c r="G58" s="167"/>
      <c r="H58" s="167"/>
      <c r="I58" s="165"/>
    </row>
    <row r="59" spans="1:9" ht="11.25">
      <c r="A59" s="150"/>
      <c r="B59" s="263"/>
      <c r="C59" s="165"/>
      <c r="D59" s="165"/>
      <c r="E59" s="165"/>
      <c r="F59" s="166"/>
      <c r="G59" s="167"/>
      <c r="H59" s="167"/>
      <c r="I59" s="165"/>
    </row>
    <row r="60" spans="1:9" ht="11.25">
      <c r="A60" s="150"/>
      <c r="B60" s="263"/>
      <c r="C60" s="165"/>
      <c r="D60" s="165"/>
      <c r="E60" s="165"/>
      <c r="F60" s="166"/>
      <c r="G60" s="167"/>
      <c r="H60" s="167"/>
      <c r="I60" s="165"/>
    </row>
    <row r="61" spans="1:2" ht="11.25">
      <c r="A61" s="150"/>
      <c r="B61" s="263"/>
    </row>
    <row r="62" spans="1:2" ht="11.25">
      <c r="A62" s="150"/>
      <c r="B62" s="263"/>
    </row>
    <row r="63" spans="1:2" ht="11.25">
      <c r="A63" s="150"/>
      <c r="B63" s="263"/>
    </row>
    <row r="64" spans="1:2" ht="11.25">
      <c r="A64" s="150"/>
      <c r="B64" s="263"/>
    </row>
    <row r="65" spans="1:2" ht="11.25">
      <c r="A65" s="150"/>
      <c r="B65" s="263"/>
    </row>
    <row r="66" spans="1:2" ht="11.25">
      <c r="A66" s="150"/>
      <c r="B66" s="263"/>
    </row>
    <row r="67" spans="1:2" ht="11.25">
      <c r="A67" s="150"/>
      <c r="B67" s="263"/>
    </row>
    <row r="68" spans="1:2" ht="11.25">
      <c r="A68" s="150"/>
      <c r="B68" s="263"/>
    </row>
    <row r="69" spans="1:2" ht="11.25">
      <c r="A69" s="150"/>
      <c r="B69" s="263"/>
    </row>
    <row r="70" spans="1:2" ht="11.25">
      <c r="A70" s="150"/>
      <c r="B70" s="263"/>
    </row>
    <row r="71" spans="1:2" ht="11.25">
      <c r="A71" s="150"/>
      <c r="B71" s="263"/>
    </row>
    <row r="72" spans="1:2" ht="11.25">
      <c r="A72" s="150"/>
      <c r="B72" s="263"/>
    </row>
    <row r="73" spans="1:2" ht="11.25">
      <c r="A73" s="150"/>
      <c r="B73" s="263"/>
    </row>
    <row r="74" spans="1:2" ht="11.25">
      <c r="A74" s="150"/>
      <c r="B74" s="263"/>
    </row>
    <row r="75" spans="1:2" ht="11.25">
      <c r="A75" s="150"/>
      <c r="B75" s="263"/>
    </row>
    <row r="76" spans="1:2" ht="11.25">
      <c r="A76" s="150"/>
      <c r="B76" s="263"/>
    </row>
    <row r="77" spans="1:2" ht="11.25">
      <c r="A77" s="150"/>
      <c r="B77" s="263"/>
    </row>
    <row r="78" spans="1:2" ht="11.25">
      <c r="A78" s="150"/>
      <c r="B78" s="263"/>
    </row>
    <row r="79" spans="1:2" ht="11.25">
      <c r="A79" s="150"/>
      <c r="B79" s="263"/>
    </row>
    <row r="80" spans="1:2" ht="11.25">
      <c r="A80" s="150"/>
      <c r="B80" s="263"/>
    </row>
    <row r="81" spans="1:2" ht="11.25">
      <c r="A81" s="150"/>
      <c r="B81" s="263"/>
    </row>
    <row r="82" spans="1:2" ht="11.25">
      <c r="A82" s="150"/>
      <c r="B82" s="263"/>
    </row>
    <row r="83" spans="1:2" ht="11.25">
      <c r="A83" s="150"/>
      <c r="B83" s="263"/>
    </row>
    <row r="84" spans="1:2" ht="11.25">
      <c r="A84" s="150"/>
      <c r="B84" s="263"/>
    </row>
    <row r="85" spans="1:2" ht="11.25">
      <c r="A85" s="150"/>
      <c r="B85" s="263"/>
    </row>
    <row r="86" spans="1:2" ht="11.25">
      <c r="A86" s="150"/>
      <c r="B86" s="263"/>
    </row>
    <row r="87" spans="1:2" ht="11.25">
      <c r="A87" s="150"/>
      <c r="B87" s="263"/>
    </row>
    <row r="88" spans="1:2" ht="11.25">
      <c r="A88" s="150"/>
      <c r="B88" s="263"/>
    </row>
    <row r="89" spans="1:2" ht="11.25">
      <c r="A89" s="150"/>
      <c r="B89" s="263"/>
    </row>
    <row r="90" spans="1:2" ht="11.25">
      <c r="A90" s="150"/>
      <c r="B90" s="263"/>
    </row>
    <row r="91" spans="1:2" ht="11.25">
      <c r="A91" s="150"/>
      <c r="B91" s="263"/>
    </row>
    <row r="92" spans="1:2" ht="11.25">
      <c r="A92" s="150"/>
      <c r="B92" s="263"/>
    </row>
    <row r="93" spans="1:2" ht="11.25">
      <c r="A93" s="150"/>
      <c r="B93" s="263"/>
    </row>
    <row r="94" spans="1:2" ht="11.25">
      <c r="A94" s="150"/>
      <c r="B94" s="263"/>
    </row>
    <row r="95" spans="1:2" ht="11.25">
      <c r="A95" s="150"/>
      <c r="B95" s="263"/>
    </row>
    <row r="96" spans="1:2" ht="11.25">
      <c r="A96" s="150"/>
      <c r="B96" s="263"/>
    </row>
    <row r="97" spans="1:2" ht="11.25">
      <c r="A97" s="150"/>
      <c r="B97" s="263"/>
    </row>
    <row r="98" spans="1:2" ht="11.25">
      <c r="A98" s="150"/>
      <c r="B98" s="263"/>
    </row>
    <row r="99" spans="1:2" ht="11.25">
      <c r="A99" s="150"/>
      <c r="B99" s="263"/>
    </row>
    <row r="100" spans="1:2" ht="11.25">
      <c r="A100" s="150"/>
      <c r="B100" s="263"/>
    </row>
    <row r="101" spans="1:2" ht="11.25">
      <c r="A101" s="150"/>
      <c r="B101" s="263"/>
    </row>
    <row r="102" spans="1:2" ht="11.25">
      <c r="A102" s="150"/>
      <c r="B102" s="263"/>
    </row>
    <row r="103" spans="1:2" ht="11.25">
      <c r="A103" s="150"/>
      <c r="B103" s="263"/>
    </row>
    <row r="104" spans="1:2" ht="11.25">
      <c r="A104" s="150"/>
      <c r="B104" s="263"/>
    </row>
    <row r="105" spans="1:2" ht="11.25">
      <c r="A105" s="150"/>
      <c r="B105" s="263"/>
    </row>
    <row r="106" spans="1:2" ht="11.25">
      <c r="A106" s="150"/>
      <c r="B106" s="263"/>
    </row>
    <row r="107" spans="1:2" ht="11.25">
      <c r="A107" s="150"/>
      <c r="B107" s="263"/>
    </row>
    <row r="108" spans="1:2" ht="11.25">
      <c r="A108" s="150"/>
      <c r="B108" s="263"/>
    </row>
    <row r="109" spans="1:2" ht="11.25">
      <c r="A109" s="150"/>
      <c r="B109" s="263"/>
    </row>
    <row r="110" spans="1:2" ht="11.25">
      <c r="A110" s="150"/>
      <c r="B110" s="263"/>
    </row>
    <row r="111" spans="1:2" ht="11.25">
      <c r="A111" s="150"/>
      <c r="B111" s="263"/>
    </row>
    <row r="112" spans="1:2" ht="11.25">
      <c r="A112" s="150"/>
      <c r="B112" s="263"/>
    </row>
    <row r="113" spans="1:2" ht="11.25">
      <c r="A113" s="150"/>
      <c r="B113" s="263"/>
    </row>
    <row r="114" spans="1:2" ht="11.25">
      <c r="A114" s="150"/>
      <c r="B114" s="263"/>
    </row>
    <row r="115" spans="1:2" ht="11.25">
      <c r="A115" s="150"/>
      <c r="B115" s="263"/>
    </row>
    <row r="116" spans="1:2" ht="11.25">
      <c r="A116" s="150"/>
      <c r="B116" s="263"/>
    </row>
    <row r="117" spans="1:2" ht="11.25">
      <c r="A117" s="150"/>
      <c r="B117" s="263"/>
    </row>
    <row r="118" spans="1:2" ht="11.25">
      <c r="A118" s="150"/>
      <c r="B118" s="263"/>
    </row>
    <row r="119" spans="1:2" ht="11.25">
      <c r="A119" s="150"/>
      <c r="B119" s="263"/>
    </row>
    <row r="120" spans="1:2" ht="11.25">
      <c r="A120" s="150"/>
      <c r="B120" s="263"/>
    </row>
    <row r="121" spans="1:2" ht="11.25">
      <c r="A121" s="150"/>
      <c r="B121" s="263"/>
    </row>
    <row r="122" spans="1:2" ht="11.25">
      <c r="A122" s="150"/>
      <c r="B122" s="263"/>
    </row>
    <row r="123" spans="1:2" ht="11.25">
      <c r="A123" s="150"/>
      <c r="B123" s="263"/>
    </row>
    <row r="124" spans="1:2" ht="11.25">
      <c r="A124" s="150"/>
      <c r="B124" s="263"/>
    </row>
    <row r="125" spans="1:2" ht="11.25">
      <c r="A125" s="150"/>
      <c r="B125" s="263"/>
    </row>
    <row r="126" spans="1:2" ht="11.25">
      <c r="A126" s="150"/>
      <c r="B126" s="263"/>
    </row>
    <row r="127" spans="1:2" ht="11.25">
      <c r="A127" s="150"/>
      <c r="B127" s="263"/>
    </row>
    <row r="128" spans="1:2" ht="11.25">
      <c r="A128" s="150"/>
      <c r="B128" s="263"/>
    </row>
    <row r="129" spans="1:2" ht="11.25">
      <c r="A129" s="150"/>
      <c r="B129" s="263"/>
    </row>
    <row r="130" spans="1:2" ht="11.25">
      <c r="A130" s="150"/>
      <c r="B130" s="263"/>
    </row>
    <row r="131" spans="1:2" ht="11.25">
      <c r="A131" s="150"/>
      <c r="B131" s="263"/>
    </row>
    <row r="132" spans="1:2" ht="11.25">
      <c r="A132" s="150"/>
      <c r="B132" s="263"/>
    </row>
    <row r="133" spans="1:2" ht="11.25">
      <c r="A133" s="150"/>
      <c r="B133" s="263"/>
    </row>
    <row r="134" spans="1:2" ht="11.25">
      <c r="A134" s="150"/>
      <c r="B134" s="263"/>
    </row>
    <row r="135" spans="1:2" ht="11.25">
      <c r="A135" s="150"/>
      <c r="B135" s="263"/>
    </row>
    <row r="136" spans="1:2" ht="11.25">
      <c r="A136" s="150"/>
      <c r="B136" s="263"/>
    </row>
    <row r="137" spans="1:2" ht="11.25">
      <c r="A137" s="150"/>
      <c r="B137" s="263"/>
    </row>
    <row r="138" spans="1:2" ht="11.25">
      <c r="A138" s="150"/>
      <c r="B138" s="263"/>
    </row>
    <row r="139" spans="1:2" ht="11.25">
      <c r="A139" s="150"/>
      <c r="B139" s="263"/>
    </row>
    <row r="140" spans="1:2" ht="11.25">
      <c r="A140" s="150"/>
      <c r="B140" s="263"/>
    </row>
    <row r="141" spans="1:2" ht="11.25">
      <c r="A141" s="150"/>
      <c r="B141" s="263"/>
    </row>
    <row r="142" spans="1:2" ht="11.25">
      <c r="A142" s="150"/>
      <c r="B142" s="263"/>
    </row>
    <row r="143" spans="1:2" ht="11.25">
      <c r="A143" s="150"/>
      <c r="B143" s="263"/>
    </row>
    <row r="144" spans="1:2" ht="11.25">
      <c r="A144" s="150"/>
      <c r="B144" s="263"/>
    </row>
  </sheetData>
  <sheetProtection password="FA9C" sheet="1" objects="1" scenarios="1" formatColumns="0" formatRows="0"/>
  <mergeCells count="11">
    <mergeCell ref="H5:I5"/>
    <mergeCell ref="D8:D9"/>
    <mergeCell ref="D37:D38"/>
    <mergeCell ref="D6:H6"/>
    <mergeCell ref="D35:H35"/>
    <mergeCell ref="E37:F37"/>
    <mergeCell ref="G37:G38"/>
    <mergeCell ref="H37:H38"/>
    <mergeCell ref="E8:F8"/>
    <mergeCell ref="G8:G9"/>
    <mergeCell ref="H8:H9"/>
  </mergeCells>
  <dataValidations count="2">
    <dataValidation type="decimal" allowBlank="1" showInputMessage="1" showErrorMessage="1" sqref="G33:H33 G40:H45 G11:H31 S2:T2">
      <formula1>0</formula1>
      <formula2>9999999999999990000</formula2>
    </dataValidation>
    <dataValidation type="decimal" allowBlank="1" showInputMessage="1" showErrorMessage="1" sqref="G47:H49">
      <formula1>-999999999999999000</formula1>
      <formula2>9999999999999990000</formula2>
    </dataValidation>
  </dataValidations>
  <hyperlinks>
    <hyperlink ref="P2" location="Стр5!E35" display="Удалить"/>
    <hyperlink ref="E32" location="Стр5!A1" tooltip="Кликните по ссылке, чтобы добавить работу" display="Добавить запись"/>
  </hyperlinks>
  <printOptions/>
  <pageMargins left="0.75" right="0.75" top="1" bottom="1" header="0.5" footer="0.5"/>
  <pageSetup orientation="portrait" paperSize="9" r:id="rId1"/>
  <ignoredErrors>
    <ignoredError sqref="D13:D20 D22:D31" twoDigitTextYear="1"/>
    <ignoredError sqref="D21" numberStoredAsText="1" twoDigitTextYear="1"/>
    <ignoredError sqref="D41:D49 F40 F41:F45 F47:F4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A1:DG43"/>
  <sheetViews>
    <sheetView zoomScalePageLayoutView="0" workbookViewId="0" topLeftCell="D10">
      <selection activeCell="G21" sqref="G21:H21"/>
    </sheetView>
  </sheetViews>
  <sheetFormatPr defaultColWidth="9.140625" defaultRowHeight="11.25"/>
  <cols>
    <col min="1" max="1" width="20.57421875" style="86" hidden="1" customWidth="1"/>
    <col min="2" max="2" width="31.28125" style="86" hidden="1" customWidth="1"/>
    <col min="3" max="3" width="16.7109375" style="87" customWidth="1"/>
    <col min="4" max="4" width="9.140625" style="87" customWidth="1"/>
    <col min="5" max="5" width="45.421875" style="87" customWidth="1"/>
    <col min="6" max="6" width="7.7109375" style="87" customWidth="1"/>
    <col min="7" max="7" width="24.421875" style="87" customWidth="1"/>
    <col min="8" max="8" width="27.140625" style="87" customWidth="1"/>
    <col min="9" max="9" width="22.00390625" style="281" customWidth="1"/>
    <col min="10" max="10" width="21.8515625" style="281" customWidth="1"/>
    <col min="11" max="11" width="4.00390625" style="281" customWidth="1"/>
    <col min="12" max="16384" width="9.140625" style="87" customWidth="1"/>
  </cols>
  <sheetData>
    <row r="1" spans="1:59" s="94" customFormat="1" ht="25.5" customHeight="1" hidden="1">
      <c r="A1" s="7" t="s">
        <v>16</v>
      </c>
      <c r="B1" s="7"/>
      <c r="G1" s="94" t="s">
        <v>61</v>
      </c>
      <c r="H1" s="94" t="s">
        <v>62</v>
      </c>
      <c r="Q1" s="94">
        <v>0</v>
      </c>
      <c r="AD1" s="94">
        <v>0</v>
      </c>
      <c r="AS1" s="94">
        <v>0</v>
      </c>
      <c r="BG1" s="94">
        <v>0</v>
      </c>
    </row>
    <row r="2" spans="1:68" s="94" customFormat="1" ht="28.5" customHeight="1" hidden="1" thickBot="1">
      <c r="A2" s="315"/>
      <c r="B2" s="7"/>
      <c r="G2" s="94" t="s">
        <v>125</v>
      </c>
      <c r="H2" s="94" t="s">
        <v>183</v>
      </c>
      <c r="P2" s="94" t="s">
        <v>168</v>
      </c>
      <c r="Q2" s="94" t="s">
        <v>256</v>
      </c>
      <c r="R2" s="94">
        <f>T2</f>
        <v>0</v>
      </c>
      <c r="S2" s="89" t="s">
        <v>451</v>
      </c>
      <c r="T2" s="307"/>
      <c r="U2" s="308"/>
      <c r="V2" s="298"/>
      <c r="W2" s="175"/>
      <c r="X2" s="172">
        <v>1</v>
      </c>
      <c r="Y2" s="96"/>
      <c r="Z2" s="98"/>
      <c r="AC2" s="86" t="s">
        <v>257</v>
      </c>
      <c r="AD2" s="86" t="s">
        <v>258</v>
      </c>
      <c r="AE2" s="86">
        <f>AG2</f>
        <v>0</v>
      </c>
      <c r="AF2" s="89" t="s">
        <v>451</v>
      </c>
      <c r="AG2" s="309"/>
      <c r="AH2" s="295"/>
      <c r="AI2" s="310"/>
      <c r="AJ2" s="311"/>
      <c r="AK2" s="172">
        <v>2</v>
      </c>
      <c r="AL2" s="96"/>
      <c r="AM2" s="98"/>
      <c r="AR2" s="86" t="s">
        <v>259</v>
      </c>
      <c r="AS2" s="86" t="s">
        <v>260</v>
      </c>
      <c r="AT2" s="86">
        <f>AV2</f>
        <v>0</v>
      </c>
      <c r="AU2" s="89" t="s">
        <v>451</v>
      </c>
      <c r="AV2" s="309"/>
      <c r="AW2" s="295"/>
      <c r="AX2" s="310"/>
      <c r="AY2" s="311"/>
      <c r="AZ2" s="172">
        <v>3</v>
      </c>
      <c r="BA2" s="96"/>
      <c r="BB2" s="98"/>
      <c r="BF2" s="86" t="s">
        <v>261</v>
      </c>
      <c r="BG2" s="86" t="s">
        <v>262</v>
      </c>
      <c r="BH2" s="86">
        <f>BJ2</f>
        <v>0</v>
      </c>
      <c r="BI2" s="89" t="s">
        <v>451</v>
      </c>
      <c r="BJ2" s="312"/>
      <c r="BK2" s="313"/>
      <c r="BL2" s="314"/>
      <c r="BM2" s="310"/>
      <c r="BN2" s="310"/>
      <c r="BO2" s="311"/>
      <c r="BP2" s="173">
        <v>4</v>
      </c>
    </row>
    <row r="3" spans="1:10" s="94" customFormat="1" ht="44.25" customHeight="1" hidden="1">
      <c r="A3" s="315"/>
      <c r="B3" s="315"/>
      <c r="G3" s="94" t="s">
        <v>61</v>
      </c>
      <c r="H3" s="94" t="s">
        <v>263</v>
      </c>
      <c r="I3" s="94" t="s">
        <v>264</v>
      </c>
      <c r="J3" s="94" t="s">
        <v>62</v>
      </c>
    </row>
    <row r="4" spans="1:2" ht="11.25">
      <c r="A4" s="315"/>
      <c r="B4" s="315"/>
    </row>
    <row r="5" spans="1:11" ht="18" customHeight="1" thickBot="1">
      <c r="A5" s="315"/>
      <c r="B5" s="9"/>
      <c r="C5" s="92"/>
      <c r="D5" s="93"/>
      <c r="E5" s="93"/>
      <c r="F5" s="93"/>
      <c r="G5" s="93"/>
      <c r="H5" s="93"/>
      <c r="I5" s="93"/>
      <c r="J5" s="475" t="s">
        <v>266</v>
      </c>
      <c r="K5" s="476"/>
    </row>
    <row r="6" spans="1:111" s="97" customFormat="1" ht="18" customHeight="1" thickBot="1">
      <c r="A6" s="86"/>
      <c r="B6" s="86"/>
      <c r="C6" s="95"/>
      <c r="D6" s="439" t="s">
        <v>265</v>
      </c>
      <c r="E6" s="440"/>
      <c r="F6" s="440"/>
      <c r="G6" s="440"/>
      <c r="H6" s="441"/>
      <c r="I6" s="282"/>
      <c r="J6" s="283"/>
      <c r="K6" s="28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</row>
    <row r="7" spans="3:11" ht="21" customHeight="1" thickBot="1">
      <c r="C7" s="95"/>
      <c r="D7" s="96"/>
      <c r="E7" s="96"/>
      <c r="F7" s="96"/>
      <c r="G7" s="96"/>
      <c r="H7" s="277" t="str">
        <f>IF(Справочники!$C$10="","",Справочники!$C$10)</f>
        <v>тыс.руб.</v>
      </c>
      <c r="I7" s="172"/>
      <c r="J7" s="96"/>
      <c r="K7" s="98"/>
    </row>
    <row r="8" spans="3:11" ht="11.25">
      <c r="C8" s="95"/>
      <c r="D8" s="444" t="s">
        <v>19</v>
      </c>
      <c r="E8" s="446" t="s">
        <v>447</v>
      </c>
      <c r="F8" s="446"/>
      <c r="G8" s="446" t="s">
        <v>188</v>
      </c>
      <c r="H8" s="442" t="s">
        <v>189</v>
      </c>
      <c r="I8" s="172"/>
      <c r="J8" s="96"/>
      <c r="K8" s="98"/>
    </row>
    <row r="9" spans="3:11" ht="12" thickBot="1">
      <c r="C9" s="95"/>
      <c r="D9" s="445"/>
      <c r="E9" s="68" t="s">
        <v>404</v>
      </c>
      <c r="F9" s="68" t="s">
        <v>405</v>
      </c>
      <c r="G9" s="447"/>
      <c r="H9" s="443"/>
      <c r="I9" s="172"/>
      <c r="J9" s="96"/>
      <c r="K9" s="98"/>
    </row>
    <row r="10" spans="3:11" ht="11.25">
      <c r="C10" s="95"/>
      <c r="D10" s="65" t="s">
        <v>20</v>
      </c>
      <c r="E10" s="66">
        <v>1</v>
      </c>
      <c r="F10" s="66">
        <v>2</v>
      </c>
      <c r="G10" s="66">
        <v>3</v>
      </c>
      <c r="H10" s="67">
        <v>4</v>
      </c>
      <c r="I10" s="172"/>
      <c r="J10" s="96"/>
      <c r="K10" s="98"/>
    </row>
    <row r="11" spans="1:11" ht="11.25">
      <c r="A11" s="86" t="s">
        <v>11</v>
      </c>
      <c r="B11" s="86" t="s">
        <v>267</v>
      </c>
      <c r="C11" s="95"/>
      <c r="D11" s="62">
        <v>1</v>
      </c>
      <c r="E11" s="218" t="s">
        <v>330</v>
      </c>
      <c r="F11" s="204"/>
      <c r="G11" s="361"/>
      <c r="H11" s="175"/>
      <c r="I11" s="172"/>
      <c r="J11" s="96"/>
      <c r="K11" s="98"/>
    </row>
    <row r="12" spans="1:11" ht="11.25">
      <c r="A12" s="86" t="s">
        <v>31</v>
      </c>
      <c r="B12" s="86" t="s">
        <v>268</v>
      </c>
      <c r="C12" s="95"/>
      <c r="D12" s="62" t="s">
        <v>452</v>
      </c>
      <c r="E12" s="64" t="s">
        <v>269</v>
      </c>
      <c r="F12" s="73"/>
      <c r="G12" s="34"/>
      <c r="H12" s="101"/>
      <c r="I12" s="172"/>
      <c r="J12" s="96"/>
      <c r="K12" s="98"/>
    </row>
    <row r="13" spans="1:11" ht="11.25">
      <c r="A13" s="86" t="s">
        <v>12</v>
      </c>
      <c r="B13" s="86" t="s">
        <v>256</v>
      </c>
      <c r="C13" s="95"/>
      <c r="D13" s="62" t="s">
        <v>69</v>
      </c>
      <c r="E13" s="218" t="s">
        <v>327</v>
      </c>
      <c r="F13" s="204"/>
      <c r="G13" s="191">
        <f>SUM(G14:G17)</f>
        <v>0</v>
      </c>
      <c r="H13" s="190">
        <f>SUM(H14:H17)</f>
        <v>0</v>
      </c>
      <c r="I13" s="172"/>
      <c r="J13" s="96"/>
      <c r="K13" s="98"/>
    </row>
    <row r="14" spans="1:11" ht="11.25">
      <c r="A14" s="86" t="s">
        <v>168</v>
      </c>
      <c r="B14" s="86" t="s">
        <v>256</v>
      </c>
      <c r="C14" s="95"/>
      <c r="D14" s="62" t="s">
        <v>457</v>
      </c>
      <c r="E14" s="64" t="s">
        <v>270</v>
      </c>
      <c r="F14" s="73"/>
      <c r="G14" s="34"/>
      <c r="H14" s="101"/>
      <c r="I14" s="172"/>
      <c r="J14" s="96"/>
      <c r="K14" s="98"/>
    </row>
    <row r="15" spans="1:11" ht="11.25">
      <c r="A15" s="86" t="s">
        <v>168</v>
      </c>
      <c r="B15" s="86" t="s">
        <v>256</v>
      </c>
      <c r="C15" s="95"/>
      <c r="D15" s="62" t="s">
        <v>458</v>
      </c>
      <c r="E15" s="64" t="s">
        <v>271</v>
      </c>
      <c r="F15" s="73"/>
      <c r="G15" s="34"/>
      <c r="H15" s="101"/>
      <c r="I15" s="172"/>
      <c r="J15" s="96"/>
      <c r="K15" s="98"/>
    </row>
    <row r="16" spans="1:11" ht="11.25">
      <c r="A16" s="86" t="s">
        <v>168</v>
      </c>
      <c r="B16" s="86" t="s">
        <v>256</v>
      </c>
      <c r="C16" s="95"/>
      <c r="D16" s="62" t="s">
        <v>459</v>
      </c>
      <c r="E16" s="64" t="s">
        <v>272</v>
      </c>
      <c r="F16" s="73"/>
      <c r="G16" s="34"/>
      <c r="H16" s="101"/>
      <c r="I16" s="172"/>
      <c r="J16" s="96"/>
      <c r="K16" s="98"/>
    </row>
    <row r="17" spans="1:11" ht="11.25">
      <c r="A17" s="94"/>
      <c r="B17" s="94"/>
      <c r="C17" s="95"/>
      <c r="D17" s="268"/>
      <c r="E17" s="82" t="s">
        <v>280</v>
      </c>
      <c r="F17" s="79"/>
      <c r="G17" s="79"/>
      <c r="H17" s="261"/>
      <c r="I17" s="172"/>
      <c r="J17" s="96"/>
      <c r="K17" s="98"/>
    </row>
    <row r="18" spans="1:11" s="97" customFormat="1" ht="11.25">
      <c r="A18" s="86" t="s">
        <v>13</v>
      </c>
      <c r="B18" s="86" t="s">
        <v>273</v>
      </c>
      <c r="C18" s="95"/>
      <c r="D18" s="62" t="s">
        <v>21</v>
      </c>
      <c r="E18" s="218" t="s">
        <v>328</v>
      </c>
      <c r="F18" s="204"/>
      <c r="G18" s="115"/>
      <c r="H18" s="175"/>
      <c r="I18" s="172"/>
      <c r="J18" s="96"/>
      <c r="K18" s="98"/>
    </row>
    <row r="19" spans="1:11" ht="11.25">
      <c r="A19" s="86" t="s">
        <v>274</v>
      </c>
      <c r="B19" s="86" t="s">
        <v>275</v>
      </c>
      <c r="C19" s="95"/>
      <c r="D19" s="62" t="s">
        <v>460</v>
      </c>
      <c r="E19" s="64" t="s">
        <v>269</v>
      </c>
      <c r="F19" s="73"/>
      <c r="G19" s="34"/>
      <c r="H19" s="101"/>
      <c r="I19" s="172"/>
      <c r="J19" s="96"/>
      <c r="K19" s="98"/>
    </row>
    <row r="20" spans="1:11" ht="11.25">
      <c r="A20" s="86" t="s">
        <v>14</v>
      </c>
      <c r="B20" s="86" t="s">
        <v>258</v>
      </c>
      <c r="C20" s="95"/>
      <c r="D20" s="62" t="s">
        <v>22</v>
      </c>
      <c r="E20" s="218" t="s">
        <v>329</v>
      </c>
      <c r="F20" s="204"/>
      <c r="G20" s="191">
        <f>SUM(G21:G24)</f>
        <v>0</v>
      </c>
      <c r="H20" s="190">
        <f>SUM(H21:H24)</f>
        <v>0</v>
      </c>
      <c r="I20" s="172"/>
      <c r="J20" s="96"/>
      <c r="K20" s="98"/>
    </row>
    <row r="21" spans="1:11" ht="11.25">
      <c r="A21" s="86" t="s">
        <v>257</v>
      </c>
      <c r="B21" s="86" t="s">
        <v>258</v>
      </c>
      <c r="C21" s="95"/>
      <c r="D21" s="62" t="s">
        <v>461</v>
      </c>
      <c r="E21" s="64" t="s">
        <v>270</v>
      </c>
      <c r="F21" s="73"/>
      <c r="G21" s="34"/>
      <c r="H21" s="101"/>
      <c r="I21" s="172"/>
      <c r="J21" s="96"/>
      <c r="K21" s="98"/>
    </row>
    <row r="22" spans="1:11" ht="11.25">
      <c r="A22" s="86" t="s">
        <v>257</v>
      </c>
      <c r="B22" s="86" t="s">
        <v>258</v>
      </c>
      <c r="C22" s="95"/>
      <c r="D22" s="62" t="s">
        <v>295</v>
      </c>
      <c r="E22" s="64" t="s">
        <v>271</v>
      </c>
      <c r="F22" s="73"/>
      <c r="G22" s="34"/>
      <c r="H22" s="101"/>
      <c r="I22" s="172"/>
      <c r="J22" s="96"/>
      <c r="K22" s="98"/>
    </row>
    <row r="23" spans="1:11" ht="11.25">
      <c r="A23" s="86" t="s">
        <v>257</v>
      </c>
      <c r="B23" s="86" t="s">
        <v>258</v>
      </c>
      <c r="C23" s="95"/>
      <c r="D23" s="62" t="s">
        <v>296</v>
      </c>
      <c r="E23" s="64" t="s">
        <v>272</v>
      </c>
      <c r="F23" s="73"/>
      <c r="G23" s="34"/>
      <c r="H23" s="101"/>
      <c r="I23" s="172"/>
      <c r="J23" s="96"/>
      <c r="K23" s="98"/>
    </row>
    <row r="24" spans="1:11" ht="12" thickBot="1">
      <c r="A24" s="86" t="s">
        <v>257</v>
      </c>
      <c r="B24" s="86" t="s">
        <v>258</v>
      </c>
      <c r="C24" s="95"/>
      <c r="D24" s="273"/>
      <c r="E24" s="225" t="s">
        <v>280</v>
      </c>
      <c r="F24" s="226"/>
      <c r="G24" s="226"/>
      <c r="H24" s="274"/>
      <c r="I24" s="172"/>
      <c r="J24" s="96"/>
      <c r="K24" s="98"/>
    </row>
    <row r="25" spans="3:11" ht="12" thickBot="1">
      <c r="C25" s="95"/>
      <c r="D25" s="96"/>
      <c r="E25" s="96"/>
      <c r="F25" s="96"/>
      <c r="G25" s="96"/>
      <c r="H25" s="96"/>
      <c r="I25" s="172"/>
      <c r="J25" s="96"/>
      <c r="K25" s="98"/>
    </row>
    <row r="26" spans="3:11" ht="15" thickBot="1">
      <c r="C26" s="95"/>
      <c r="D26" s="439" t="s">
        <v>276</v>
      </c>
      <c r="E26" s="440"/>
      <c r="F26" s="440"/>
      <c r="G26" s="440"/>
      <c r="H26" s="441"/>
      <c r="I26" s="285"/>
      <c r="J26" s="285"/>
      <c r="K26" s="286"/>
    </row>
    <row r="27" spans="3:11" ht="12" thickBot="1">
      <c r="C27" s="95"/>
      <c r="D27" s="96"/>
      <c r="E27" s="176"/>
      <c r="F27" s="124"/>
      <c r="G27" s="124"/>
      <c r="H27" s="124"/>
      <c r="I27" s="124"/>
      <c r="J27" s="124"/>
      <c r="K27" s="286"/>
    </row>
    <row r="28" spans="3:11" ht="11.25">
      <c r="C28" s="95"/>
      <c r="D28" s="444" t="s">
        <v>19</v>
      </c>
      <c r="E28" s="446" t="s">
        <v>447</v>
      </c>
      <c r="F28" s="446"/>
      <c r="G28" s="446" t="s">
        <v>125</v>
      </c>
      <c r="H28" s="442" t="s">
        <v>139</v>
      </c>
      <c r="I28" s="96"/>
      <c r="J28" s="172"/>
      <c r="K28" s="173"/>
    </row>
    <row r="29" spans="3:11" ht="12" thickBot="1">
      <c r="C29" s="95"/>
      <c r="D29" s="445"/>
      <c r="E29" s="68" t="s">
        <v>404</v>
      </c>
      <c r="F29" s="68" t="s">
        <v>405</v>
      </c>
      <c r="G29" s="447"/>
      <c r="H29" s="443"/>
      <c r="I29" s="96"/>
      <c r="J29" s="172"/>
      <c r="K29" s="173"/>
    </row>
    <row r="30" spans="3:11" ht="11.25">
      <c r="C30" s="95"/>
      <c r="D30" s="65" t="s">
        <v>20</v>
      </c>
      <c r="E30" s="66">
        <v>1</v>
      </c>
      <c r="F30" s="66">
        <v>2</v>
      </c>
      <c r="G30" s="66">
        <v>3</v>
      </c>
      <c r="H30" s="67">
        <v>4</v>
      </c>
      <c r="I30" s="96"/>
      <c r="J30" s="172"/>
      <c r="K30" s="173"/>
    </row>
    <row r="31" spans="1:11" ht="22.5">
      <c r="A31" s="86" t="s">
        <v>91</v>
      </c>
      <c r="B31" s="86" t="s">
        <v>260</v>
      </c>
      <c r="C31" s="95"/>
      <c r="D31" s="62">
        <v>1</v>
      </c>
      <c r="E31" s="238" t="s">
        <v>337</v>
      </c>
      <c r="F31" s="181" t="s">
        <v>145</v>
      </c>
      <c r="G31" s="34"/>
      <c r="H31" s="101"/>
      <c r="I31" s="96"/>
      <c r="J31" s="172"/>
      <c r="K31" s="173"/>
    </row>
    <row r="32" spans="3:11" ht="11.25">
      <c r="C32" s="250"/>
      <c r="D32" s="62" t="s">
        <v>452</v>
      </c>
      <c r="E32" s="77"/>
      <c r="F32" s="73"/>
      <c r="G32" s="34"/>
      <c r="H32" s="101"/>
      <c r="I32" s="172"/>
      <c r="J32" s="96"/>
      <c r="K32" s="98"/>
    </row>
    <row r="33" spans="1:11" ht="12" thickBot="1">
      <c r="A33" s="94"/>
      <c r="B33" s="94"/>
      <c r="C33" s="95"/>
      <c r="D33" s="273"/>
      <c r="E33" s="225" t="s">
        <v>280</v>
      </c>
      <c r="F33" s="226"/>
      <c r="G33" s="226"/>
      <c r="H33" s="274"/>
      <c r="I33" s="172"/>
      <c r="J33" s="96"/>
      <c r="K33" s="98"/>
    </row>
    <row r="34" spans="3:11" ht="12" thickBot="1">
      <c r="C34" s="95"/>
      <c r="D34" s="96"/>
      <c r="E34" s="178"/>
      <c r="F34" s="42"/>
      <c r="G34" s="179"/>
      <c r="H34" s="179"/>
      <c r="I34" s="96"/>
      <c r="J34" s="96"/>
      <c r="K34" s="98"/>
    </row>
    <row r="35" spans="3:11" ht="22.5">
      <c r="C35" s="95"/>
      <c r="D35" s="444" t="s">
        <v>19</v>
      </c>
      <c r="E35" s="477" t="s">
        <v>447</v>
      </c>
      <c r="F35" s="478"/>
      <c r="G35" s="471" t="s">
        <v>58</v>
      </c>
      <c r="H35" s="473" t="s">
        <v>343</v>
      </c>
      <c r="I35" s="287" t="s">
        <v>342</v>
      </c>
      <c r="J35" s="473" t="s">
        <v>90</v>
      </c>
      <c r="K35" s="98"/>
    </row>
    <row r="36" spans="3:11" ht="12" thickBot="1">
      <c r="C36" s="95"/>
      <c r="D36" s="445"/>
      <c r="E36" s="275" t="s">
        <v>404</v>
      </c>
      <c r="F36" s="276" t="s">
        <v>405</v>
      </c>
      <c r="G36" s="472"/>
      <c r="H36" s="474"/>
      <c r="I36" s="288"/>
      <c r="J36" s="474"/>
      <c r="K36" s="98"/>
    </row>
    <row r="37" spans="3:11" ht="11.25">
      <c r="C37" s="95"/>
      <c r="D37" s="199" t="s">
        <v>20</v>
      </c>
      <c r="E37" s="200">
        <v>1</v>
      </c>
      <c r="F37" s="200">
        <v>2</v>
      </c>
      <c r="G37" s="200">
        <v>3</v>
      </c>
      <c r="H37" s="200">
        <v>4</v>
      </c>
      <c r="I37" s="200">
        <v>5</v>
      </c>
      <c r="J37" s="202">
        <v>6</v>
      </c>
      <c r="K37" s="98"/>
    </row>
    <row r="38" spans="1:11" ht="11.25">
      <c r="A38" s="86" t="s">
        <v>63</v>
      </c>
      <c r="B38" s="86" t="s">
        <v>262</v>
      </c>
      <c r="C38" s="95"/>
      <c r="D38" s="62">
        <v>1</v>
      </c>
      <c r="E38" s="238" t="s">
        <v>338</v>
      </c>
      <c r="F38" s="73"/>
      <c r="G38" s="34"/>
      <c r="H38" s="34"/>
      <c r="I38" s="34"/>
      <c r="J38" s="101"/>
      <c r="K38" s="98"/>
    </row>
    <row r="39" spans="3:11" ht="11.25">
      <c r="C39" s="89"/>
      <c r="D39" s="62" t="s">
        <v>452</v>
      </c>
      <c r="E39" s="77"/>
      <c r="F39" s="73"/>
      <c r="G39" s="34"/>
      <c r="H39" s="34"/>
      <c r="I39" s="34"/>
      <c r="J39" s="101"/>
      <c r="K39" s="173"/>
    </row>
    <row r="40" spans="1:11" ht="12" thickBot="1">
      <c r="A40" s="86" t="s">
        <v>261</v>
      </c>
      <c r="B40" s="86" t="s">
        <v>262</v>
      </c>
      <c r="C40" s="95"/>
      <c r="D40" s="273"/>
      <c r="E40" s="225" t="s">
        <v>339</v>
      </c>
      <c r="F40" s="226"/>
      <c r="G40" s="226"/>
      <c r="H40" s="226"/>
      <c r="I40" s="289"/>
      <c r="J40" s="290"/>
      <c r="K40" s="98"/>
    </row>
    <row r="41" spans="3:11" ht="11.25">
      <c r="C41" s="102"/>
      <c r="D41" s="103"/>
      <c r="E41" s="103"/>
      <c r="F41" s="103"/>
      <c r="G41" s="103"/>
      <c r="H41" s="103"/>
      <c r="I41" s="103"/>
      <c r="J41" s="103"/>
      <c r="K41" s="291"/>
    </row>
    <row r="43" ht="11.25">
      <c r="G43" s="180"/>
    </row>
  </sheetData>
  <sheetProtection password="FA9C" sheet="1" formatColumns="0" formatRows="0"/>
  <mergeCells count="16">
    <mergeCell ref="G35:G36"/>
    <mergeCell ref="H35:H36"/>
    <mergeCell ref="J5:K5"/>
    <mergeCell ref="D6:H6"/>
    <mergeCell ref="D26:H26"/>
    <mergeCell ref="J35:J36"/>
    <mergeCell ref="D8:D9"/>
    <mergeCell ref="D28:D29"/>
    <mergeCell ref="D35:D36"/>
    <mergeCell ref="E35:F35"/>
    <mergeCell ref="E28:F28"/>
    <mergeCell ref="H28:H29"/>
    <mergeCell ref="G28:G29"/>
    <mergeCell ref="G8:G9"/>
    <mergeCell ref="H8:H9"/>
    <mergeCell ref="E8:F8"/>
  </mergeCells>
  <dataValidations count="2">
    <dataValidation type="decimal" allowBlank="1" showInputMessage="1" showErrorMessage="1" sqref="G34:H34 G31:H31 G38:J38 BL2:BO2">
      <formula1>0</formula1>
      <formula2>9.99999999999999E+23</formula2>
    </dataValidation>
    <dataValidation type="decimal" allowBlank="1" showInputMessage="1" showErrorMessage="1" sqref="G32:H32 G39:J39 G18:H23 G11:H16 AI2:AJ2 V2:W2 AX2:AY2">
      <formula1>0</formula1>
      <formula2>999999999999999000000</formula2>
    </dataValidation>
  </dataValidations>
  <hyperlinks>
    <hyperlink ref="S2" location="Стр6!E15" display="Удалить"/>
    <hyperlink ref="AF2" location="Стр6!E24" display="Удалить"/>
    <hyperlink ref="AU2" location="Стр6!E40" display="Удалить"/>
    <hyperlink ref="BI2" location="Стр6!E40" display="Удалить"/>
    <hyperlink ref="E17" location="Стр6!A1" tooltip="Кликните по ссылке, чтобы добавить запись" display="Добавить запись"/>
    <hyperlink ref="E24" location="Стр6!A1" tooltip="Кликните по ссылке, чтобы добавить запись" display="Добавить запись"/>
    <hyperlink ref="E33" location="Стр6!A1" tooltip="Кликните по ссылке, чтобы добавить запись" display="Добавить запись"/>
    <hyperlink ref="E40" location="Стр6!A1" tooltip="Кликните по ссылке, чтобы добавить запись" display="Добавить запись"/>
  </hyperlinks>
  <printOptions/>
  <pageMargins left="0.75" right="0.75" top="1" bottom="1" header="0.5" footer="0.5"/>
  <pageSetup horizontalDpi="300" verticalDpi="300" orientation="portrait" paperSize="9" r:id="rId1"/>
  <ignoredErrors>
    <ignoredError sqref="D14:D16 D13 D21:D23 D18 D19:D2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>
    <tabColor indexed="47"/>
  </sheetPr>
  <dimension ref="A2:M2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2" width="9.140625" style="317" customWidth="1"/>
    <col min="3" max="3" width="16.140625" style="317" customWidth="1"/>
    <col min="4" max="4" width="9.140625" style="317" customWidth="1"/>
    <col min="5" max="5" width="35.8515625" style="317" bestFit="1" customWidth="1"/>
    <col min="6" max="16384" width="9.140625" style="317" customWidth="1"/>
  </cols>
  <sheetData>
    <row r="2" spans="1:13" s="318" customFormat="1" ht="11.25">
      <c r="A2" s="319" t="s">
        <v>281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</row>
    <row r="4" spans="1:13" s="10" customFormat="1" ht="11.25">
      <c r="A4" s="33"/>
      <c r="B4" s="33"/>
      <c r="C4" s="250" t="s">
        <v>403</v>
      </c>
      <c r="D4" s="62"/>
      <c r="E4" s="77"/>
      <c r="F4" s="73"/>
      <c r="G4" s="48"/>
      <c r="H4" s="49"/>
      <c r="I4" s="20"/>
      <c r="J4" s="20"/>
      <c r="K4" s="20"/>
      <c r="L4" s="20"/>
      <c r="M4" s="22"/>
    </row>
    <row r="6" spans="1:13" s="318" customFormat="1" ht="11.25">
      <c r="A6" s="319" t="s">
        <v>294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</row>
    <row r="8" spans="1:13" s="10" customFormat="1" ht="11.25">
      <c r="A8" s="8"/>
      <c r="B8" s="8"/>
      <c r="C8" s="250" t="s">
        <v>403</v>
      </c>
      <c r="D8" s="62"/>
      <c r="E8" s="77"/>
      <c r="F8" s="196"/>
      <c r="G8" s="34"/>
      <c r="H8" s="101"/>
      <c r="I8" s="90"/>
      <c r="J8" s="45"/>
      <c r="K8" s="45"/>
      <c r="L8" s="45"/>
      <c r="M8" s="91"/>
    </row>
    <row r="10" spans="1:13" s="318" customFormat="1" ht="11.25">
      <c r="A10" s="319" t="s">
        <v>297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</row>
    <row r="12" spans="1:11" s="106" customFormat="1" ht="11.25">
      <c r="A12" s="104"/>
      <c r="B12" s="104"/>
      <c r="C12" s="250" t="s">
        <v>403</v>
      </c>
      <c r="D12" s="62"/>
      <c r="E12" s="231"/>
      <c r="F12" s="204"/>
      <c r="G12" s="115"/>
      <c r="H12" s="115"/>
      <c r="I12" s="115"/>
      <c r="J12" s="190">
        <f>G12+H12-I12</f>
        <v>0</v>
      </c>
      <c r="K12" s="91"/>
    </row>
    <row r="14" spans="1:13" s="318" customFormat="1" ht="11.25">
      <c r="A14" s="319" t="s">
        <v>324</v>
      </c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</row>
    <row r="16" spans="1:9" s="128" customFormat="1" ht="11.25">
      <c r="A16" s="150"/>
      <c r="B16" s="263"/>
      <c r="C16" s="250" t="s">
        <v>403</v>
      </c>
      <c r="D16" s="62"/>
      <c r="E16" s="269"/>
      <c r="F16" s="61"/>
      <c r="G16" s="136"/>
      <c r="H16" s="137"/>
      <c r="I16" s="135"/>
    </row>
    <row r="18" spans="1:13" s="318" customFormat="1" ht="11.25">
      <c r="A18" s="319" t="s">
        <v>331</v>
      </c>
      <c r="B18" s="319"/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</row>
    <row r="20" spans="1:11" s="87" customFormat="1" ht="11.25">
      <c r="A20" s="86"/>
      <c r="B20" s="86"/>
      <c r="C20" s="250" t="s">
        <v>403</v>
      </c>
      <c r="D20" s="62"/>
      <c r="E20" s="77"/>
      <c r="F20" s="73"/>
      <c r="G20" s="34"/>
      <c r="H20" s="101"/>
      <c r="I20" s="172"/>
      <c r="J20" s="96"/>
      <c r="K20" s="98"/>
    </row>
    <row r="22" spans="1:13" s="318" customFormat="1" ht="11.25">
      <c r="A22" s="319" t="s">
        <v>341</v>
      </c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</row>
    <row r="24" spans="1:11" s="87" customFormat="1" ht="11.25">
      <c r="A24" s="86"/>
      <c r="B24" s="86"/>
      <c r="C24" s="250" t="s">
        <v>340</v>
      </c>
      <c r="D24" s="62"/>
      <c r="E24" s="77"/>
      <c r="F24" s="73"/>
      <c r="G24" s="34"/>
      <c r="H24" s="34"/>
      <c r="I24" s="34"/>
      <c r="J24" s="101"/>
      <c r="K24" s="173"/>
    </row>
  </sheetData>
  <sheetProtection formatColumns="0" formatRows="0"/>
  <dataValidations count="5">
    <dataValidation type="decimal" allowBlank="1" showInputMessage="1" showErrorMessage="1" sqref="G4:H4">
      <formula1>-999999999999999000</formula1>
      <formula2>9999999999999990000</formula2>
    </dataValidation>
    <dataValidation type="decimal" allowBlank="1" showInputMessage="1" showErrorMessage="1" sqref="G8:H8">
      <formula1>0</formula1>
      <formula2>9.99999999999999E+22</formula2>
    </dataValidation>
    <dataValidation type="decimal" allowBlank="1" showInputMessage="1" showErrorMessage="1" sqref="G12:I12">
      <formula1>0</formula1>
      <formula2>9.99999999999999E+21</formula2>
    </dataValidation>
    <dataValidation type="decimal" allowBlank="1" showInputMessage="1" showErrorMessage="1" sqref="G16:H16">
      <formula1>0</formula1>
      <formula2>9999999999999990000</formula2>
    </dataValidation>
    <dataValidation type="decimal" allowBlank="1" showInputMessage="1" showErrorMessage="1" sqref="G20:H20 G24:J24">
      <formula1>0</formula1>
      <formula2>999999999999999000000</formula2>
    </dataValidation>
  </dataValidations>
  <hyperlinks>
    <hyperlink ref="C4" location="Стр1!A1" tooltip="Кликните по ссылке, чтобы удалить запись" display="Удалить запись"/>
    <hyperlink ref="C8" location="Стр2!A1" tooltip="Кликните по ссылке, чтобы удалить запись" display="Удалить запись"/>
    <hyperlink ref="C12" location="Стр3!A1" tooltip="Кликните по ссылке, чтобы удалить запись" display="Удалить запись"/>
    <hyperlink ref="C16" location="Стр5!A1" tooltip="Кликните по ссылке, чтобы удалить запись" display="Удалить запись"/>
    <hyperlink ref="C20" location="Стр6!A1" tooltip="Кликните по ссылке, чтобы удалить запись" display="Удалить запись"/>
    <hyperlink ref="C24" location="Стр6!A1" tooltip="Кликните по ссылке, чтобы удалить запись" display="Удалить запись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7">
    <tabColor indexed="47"/>
  </sheetPr>
  <dimension ref="A1:O46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38.140625" style="6" bestFit="1" customWidth="1"/>
    <col min="2" max="2" width="38.00390625" style="0" customWidth="1"/>
    <col min="3" max="3" width="9.7109375" style="0" customWidth="1"/>
    <col min="4" max="6" width="9.140625" style="1" customWidth="1"/>
    <col min="7" max="7" width="19.8515625" style="1" customWidth="1"/>
    <col min="8" max="8" width="17.28125" style="1" customWidth="1"/>
    <col min="9" max="14" width="9.140625" style="1" customWidth="1"/>
    <col min="15" max="15" width="10.7109375" style="1" bestFit="1" customWidth="1"/>
    <col min="16" max="16384" width="9.140625" style="1" customWidth="1"/>
  </cols>
  <sheetData>
    <row r="1" spans="1:15" ht="12.75">
      <c r="A1" s="278" t="s">
        <v>398</v>
      </c>
      <c r="G1" s="1" t="s">
        <v>439</v>
      </c>
      <c r="H1" s="2" t="s">
        <v>410</v>
      </c>
      <c r="I1" s="3">
        <v>2006</v>
      </c>
      <c r="J1" s="1" t="s">
        <v>407</v>
      </c>
      <c r="K1" s="1" t="s">
        <v>434</v>
      </c>
      <c r="L1" s="4" t="s">
        <v>410</v>
      </c>
      <c r="O1" s="292" t="s">
        <v>374</v>
      </c>
    </row>
    <row r="2" spans="1:15" ht="12.75">
      <c r="A2" s="320" t="s">
        <v>347</v>
      </c>
      <c r="G2" s="1" t="s">
        <v>440</v>
      </c>
      <c r="H2" s="2" t="s">
        <v>411</v>
      </c>
      <c r="I2" s="3">
        <f aca="true" t="shared" si="0" ref="I2:I20">I1+1</f>
        <v>2007</v>
      </c>
      <c r="J2" s="1" t="s">
        <v>408</v>
      </c>
      <c r="K2" s="1" t="s">
        <v>435</v>
      </c>
      <c r="L2" s="4" t="s">
        <v>411</v>
      </c>
      <c r="O2" s="293" t="s">
        <v>367</v>
      </c>
    </row>
    <row r="3" spans="1:15" ht="12.75">
      <c r="A3" s="320" t="s">
        <v>348</v>
      </c>
      <c r="G3" s="1" t="s">
        <v>419</v>
      </c>
      <c r="H3" s="2" t="s">
        <v>412</v>
      </c>
      <c r="I3" s="3">
        <f t="shared" si="0"/>
        <v>2008</v>
      </c>
      <c r="L3" s="4" t="s">
        <v>412</v>
      </c>
      <c r="O3" s="293" t="s">
        <v>368</v>
      </c>
    </row>
    <row r="4" spans="1:15" ht="12.75">
      <c r="A4" s="320" t="s">
        <v>349</v>
      </c>
      <c r="G4" s="1" t="s">
        <v>441</v>
      </c>
      <c r="H4" s="2" t="s">
        <v>413</v>
      </c>
      <c r="I4" s="3">
        <f t="shared" si="0"/>
        <v>2009</v>
      </c>
      <c r="L4" s="4" t="s">
        <v>413</v>
      </c>
      <c r="O4" s="293" t="s">
        <v>375</v>
      </c>
    </row>
    <row r="5" spans="1:15" ht="12.75">
      <c r="A5" s="320" t="s">
        <v>350</v>
      </c>
      <c r="G5" s="1" t="s">
        <v>442</v>
      </c>
      <c r="H5" s="2" t="s">
        <v>414</v>
      </c>
      <c r="I5" s="3">
        <f t="shared" si="0"/>
        <v>2010</v>
      </c>
      <c r="L5" s="4" t="s">
        <v>414</v>
      </c>
      <c r="O5" s="293" t="s">
        <v>376</v>
      </c>
    </row>
    <row r="6" spans="1:12" ht="12.75">
      <c r="A6" s="320" t="s">
        <v>351</v>
      </c>
      <c r="G6" s="1" t="s">
        <v>420</v>
      </c>
      <c r="H6" s="2" t="s">
        <v>415</v>
      </c>
      <c r="I6" s="3">
        <f t="shared" si="0"/>
        <v>2011</v>
      </c>
      <c r="L6" s="4" t="s">
        <v>415</v>
      </c>
    </row>
    <row r="7" spans="1:12" ht="12.75">
      <c r="A7" s="320" t="s">
        <v>352</v>
      </c>
      <c r="G7" s="1" t="s">
        <v>443</v>
      </c>
      <c r="H7" s="2" t="s">
        <v>416</v>
      </c>
      <c r="I7" s="3">
        <f t="shared" si="0"/>
        <v>2012</v>
      </c>
      <c r="L7" s="4" t="s">
        <v>416</v>
      </c>
    </row>
    <row r="8" spans="1:12" ht="12.75">
      <c r="A8" s="320" t="s">
        <v>353</v>
      </c>
      <c r="G8" s="1" t="s">
        <v>444</v>
      </c>
      <c r="H8" s="2" t="s">
        <v>417</v>
      </c>
      <c r="I8" s="3">
        <f t="shared" si="0"/>
        <v>2013</v>
      </c>
      <c r="L8" s="4" t="s">
        <v>417</v>
      </c>
    </row>
    <row r="9" spans="1:12" ht="12.75">
      <c r="A9" s="320" t="s">
        <v>354</v>
      </c>
      <c r="G9" s="1" t="s">
        <v>421</v>
      </c>
      <c r="H9" s="2" t="s">
        <v>418</v>
      </c>
      <c r="I9" s="3">
        <f t="shared" si="0"/>
        <v>2014</v>
      </c>
      <c r="L9" s="4" t="s">
        <v>418</v>
      </c>
    </row>
    <row r="10" spans="1:12" ht="12.75">
      <c r="A10" s="320" t="s">
        <v>355</v>
      </c>
      <c r="G10" s="1" t="s">
        <v>445</v>
      </c>
      <c r="H10" s="5">
        <f aca="true" t="shared" si="1" ref="H10:H31">H9+1</f>
        <v>10</v>
      </c>
      <c r="I10" s="3">
        <f t="shared" si="0"/>
        <v>2015</v>
      </c>
      <c r="L10" s="4">
        <f>L9+1</f>
        <v>10</v>
      </c>
    </row>
    <row r="11" spans="1:12" ht="12.75">
      <c r="A11" s="320" t="s">
        <v>356</v>
      </c>
      <c r="G11" s="1" t="s">
        <v>446</v>
      </c>
      <c r="H11" s="5">
        <f t="shared" si="1"/>
        <v>11</v>
      </c>
      <c r="I11" s="3">
        <f t="shared" si="0"/>
        <v>2016</v>
      </c>
      <c r="L11" s="4">
        <f>L10+1</f>
        <v>11</v>
      </c>
    </row>
    <row r="12" spans="1:12" ht="12.75">
      <c r="A12" s="320" t="s">
        <v>357</v>
      </c>
      <c r="G12" s="1" t="s">
        <v>422</v>
      </c>
      <c r="H12" s="5">
        <f t="shared" si="1"/>
        <v>12</v>
      </c>
      <c r="I12" s="3">
        <f t="shared" si="0"/>
        <v>2017</v>
      </c>
      <c r="L12" s="4">
        <f>L11+1</f>
        <v>12</v>
      </c>
    </row>
    <row r="13" spans="1:9" ht="12.75">
      <c r="A13" s="320" t="s">
        <v>358</v>
      </c>
      <c r="H13" s="5">
        <f t="shared" si="1"/>
        <v>13</v>
      </c>
      <c r="I13" s="3">
        <f t="shared" si="0"/>
        <v>2018</v>
      </c>
    </row>
    <row r="14" spans="1:9" ht="12.75">
      <c r="A14" s="320" t="s">
        <v>359</v>
      </c>
      <c r="H14" s="5">
        <f t="shared" si="1"/>
        <v>14</v>
      </c>
      <c r="I14" s="3">
        <f t="shared" si="0"/>
        <v>2019</v>
      </c>
    </row>
    <row r="15" spans="1:9" ht="12.75">
      <c r="A15" s="320" t="s">
        <v>360</v>
      </c>
      <c r="H15" s="5">
        <f t="shared" si="1"/>
        <v>15</v>
      </c>
      <c r="I15" s="3">
        <f t="shared" si="0"/>
        <v>2020</v>
      </c>
    </row>
    <row r="16" spans="1:9" ht="12.75">
      <c r="A16" s="320" t="s">
        <v>361</v>
      </c>
      <c r="H16" s="5">
        <f t="shared" si="1"/>
        <v>16</v>
      </c>
      <c r="I16" s="3">
        <f t="shared" si="0"/>
        <v>2021</v>
      </c>
    </row>
    <row r="17" spans="1:9" ht="12.75">
      <c r="A17" s="320" t="s">
        <v>362</v>
      </c>
      <c r="H17" s="5">
        <f t="shared" si="1"/>
        <v>17</v>
      </c>
      <c r="I17" s="3">
        <f t="shared" si="0"/>
        <v>2022</v>
      </c>
    </row>
    <row r="18" spans="1:9" ht="12.75">
      <c r="A18" s="320" t="s">
        <v>397</v>
      </c>
      <c r="H18" s="5">
        <f t="shared" si="1"/>
        <v>18</v>
      </c>
      <c r="I18" s="3">
        <f t="shared" si="0"/>
        <v>2023</v>
      </c>
    </row>
    <row r="19" spans="1:9" ht="12.75">
      <c r="A19" s="320" t="s">
        <v>369</v>
      </c>
      <c r="H19" s="5">
        <f t="shared" si="1"/>
        <v>19</v>
      </c>
      <c r="I19" s="3">
        <f t="shared" si="0"/>
        <v>2024</v>
      </c>
    </row>
    <row r="20" spans="1:9" ht="12.75">
      <c r="A20" s="320" t="s">
        <v>363</v>
      </c>
      <c r="H20" s="1">
        <f t="shared" si="1"/>
        <v>20</v>
      </c>
      <c r="I20" s="3">
        <f t="shared" si="0"/>
        <v>2025</v>
      </c>
    </row>
    <row r="21" spans="1:8" ht="12.75">
      <c r="A21" s="320" t="s">
        <v>364</v>
      </c>
      <c r="H21" s="1">
        <f t="shared" si="1"/>
        <v>21</v>
      </c>
    </row>
    <row r="22" spans="1:8" ht="12.75">
      <c r="A22" s="320" t="s">
        <v>365</v>
      </c>
      <c r="H22" s="1">
        <f t="shared" si="1"/>
        <v>22</v>
      </c>
    </row>
    <row r="23" spans="1:8" ht="12.75">
      <c r="A23" s="320" t="s">
        <v>366</v>
      </c>
      <c r="H23" s="1">
        <f t="shared" si="1"/>
        <v>23</v>
      </c>
    </row>
    <row r="24" spans="1:8" ht="12.75">
      <c r="A24" s="320" t="s">
        <v>370</v>
      </c>
      <c r="H24" s="1">
        <f t="shared" si="1"/>
        <v>24</v>
      </c>
    </row>
    <row r="25" spans="1:8" ht="12.75">
      <c r="A25" s="320" t="s">
        <v>371</v>
      </c>
      <c r="H25" s="1">
        <f t="shared" si="1"/>
        <v>25</v>
      </c>
    </row>
    <row r="26" spans="1:8" ht="12.75">
      <c r="A26" s="320" t="s">
        <v>373</v>
      </c>
      <c r="H26" s="1">
        <f t="shared" si="1"/>
        <v>26</v>
      </c>
    </row>
    <row r="27" spans="1:8" ht="12.75">
      <c r="A27" s="320" t="s">
        <v>378</v>
      </c>
      <c r="H27" s="1">
        <f t="shared" si="1"/>
        <v>27</v>
      </c>
    </row>
    <row r="28" spans="1:8" ht="12.75">
      <c r="A28" s="320" t="s">
        <v>379</v>
      </c>
      <c r="H28" s="1">
        <f t="shared" si="1"/>
        <v>28</v>
      </c>
    </row>
    <row r="29" spans="1:8" ht="12.75">
      <c r="A29" s="320" t="s">
        <v>380</v>
      </c>
      <c r="H29" s="1">
        <f t="shared" si="1"/>
        <v>29</v>
      </c>
    </row>
    <row r="30" spans="1:8" ht="12.75">
      <c r="A30" s="320" t="s">
        <v>381</v>
      </c>
      <c r="H30" s="1">
        <f t="shared" si="1"/>
        <v>30</v>
      </c>
    </row>
    <row r="31" spans="1:8" ht="12.75">
      <c r="A31" s="320" t="s">
        <v>382</v>
      </c>
      <c r="H31" s="1">
        <f t="shared" si="1"/>
        <v>31</v>
      </c>
    </row>
    <row r="32" ht="12.75">
      <c r="A32" s="320" t="s">
        <v>383</v>
      </c>
    </row>
    <row r="33" ht="12.75">
      <c r="A33" s="320" t="s">
        <v>384</v>
      </c>
    </row>
    <row r="34" ht="12.75">
      <c r="A34" s="320" t="s">
        <v>385</v>
      </c>
    </row>
    <row r="35" ht="12.75">
      <c r="A35" s="320" t="s">
        <v>386</v>
      </c>
    </row>
    <row r="36" ht="12.75">
      <c r="A36" s="320" t="s">
        <v>387</v>
      </c>
    </row>
    <row r="37" ht="12.75">
      <c r="A37" s="320" t="s">
        <v>388</v>
      </c>
    </row>
    <row r="38" ht="12.75">
      <c r="A38" s="320" t="s">
        <v>389</v>
      </c>
    </row>
    <row r="39" ht="12.75">
      <c r="A39" s="320" t="s">
        <v>390</v>
      </c>
    </row>
    <row r="40" ht="12.75">
      <c r="A40" s="320" t="s">
        <v>372</v>
      </c>
    </row>
    <row r="41" ht="12.75">
      <c r="A41" s="320" t="s">
        <v>392</v>
      </c>
    </row>
    <row r="42" ht="12.75">
      <c r="A42" s="320" t="s">
        <v>394</v>
      </c>
    </row>
    <row r="43" ht="12.75">
      <c r="A43" s="320" t="s">
        <v>393</v>
      </c>
    </row>
    <row r="44" ht="12.75">
      <c r="A44" s="320" t="s">
        <v>395</v>
      </c>
    </row>
    <row r="45" ht="12.75">
      <c r="A45" s="320" t="s">
        <v>396</v>
      </c>
    </row>
    <row r="46" ht="12.75">
      <c r="A46" s="320" t="s">
        <v>391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к бухгалтерскому балансу</dc:title>
  <dc:subject>Приложение к бухгалтерскому балансу</dc:subject>
  <dc:creator>FST</dc:creator>
  <cp:keywords/>
  <dc:description/>
  <cp:lastModifiedBy>экономист</cp:lastModifiedBy>
  <cp:lastPrinted>2009-03-20T12:37:48Z</cp:lastPrinted>
  <dcterms:created xsi:type="dcterms:W3CDTF">2004-05-21T07:18:45Z</dcterms:created>
  <dcterms:modified xsi:type="dcterms:W3CDTF">2013-04-19T06:07:27Z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FORMA5.BUHG.2.16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>123456</vt:lpwstr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</Properties>
</file>